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r720\COMMON\_INDEFINITE\FX\FX Rates\2025\"/>
    </mc:Choice>
  </mc:AlternateContent>
  <bookViews>
    <workbookView xWindow="0" yWindow="0" windowWidth="28800" windowHeight="12450"/>
  </bookViews>
  <sheets>
    <sheet name="Feb 2025 FX Rates" sheetId="2" r:id="rId1"/>
    <sheet name="TUP_FX_RATES (002)" sheetId="1" state="hidden" r:id="rId2"/>
  </sheets>
  <definedNames>
    <definedName name="_xlnm._FilterDatabase" localSheetId="0" hidden="1">'Feb 2025 FX Rates'!$A$4:$M$71</definedName>
  </definedNames>
  <calcPr calcId="162913"/>
</workbook>
</file>

<file path=xl/calcChain.xml><?xml version="1.0" encoding="utf-8"?>
<calcChain xmlns="http://schemas.openxmlformats.org/spreadsheetml/2006/main">
  <c r="M69" i="2" l="1"/>
  <c r="L21" i="2"/>
  <c r="G15" i="2"/>
  <c r="F15" i="2"/>
  <c r="L12" i="2"/>
  <c r="L13" i="2"/>
  <c r="L14" i="2"/>
  <c r="L15" i="2"/>
  <c r="L11" i="2"/>
  <c r="L69" i="2" l="1"/>
  <c r="L71" i="2"/>
  <c r="L68" i="2"/>
  <c r="L62" i="2"/>
  <c r="L61" i="2"/>
  <c r="L60" i="2"/>
  <c r="L55" i="2"/>
  <c r="L52" i="2"/>
  <c r="L51" i="2"/>
  <c r="L50" i="2"/>
  <c r="L47" i="2"/>
  <c r="L44" i="2"/>
  <c r="L43" i="2"/>
  <c r="L42" i="2"/>
  <c r="L41" i="2"/>
  <c r="L39" i="2"/>
  <c r="L37" i="2"/>
  <c r="L35" i="2"/>
  <c r="L26" i="2"/>
  <c r="L25" i="2"/>
  <c r="L23" i="2"/>
  <c r="L20" i="2"/>
  <c r="L19" i="2"/>
  <c r="L9" i="2"/>
  <c r="F71" i="2"/>
  <c r="F68" i="2"/>
  <c r="F62" i="2"/>
  <c r="F61" i="2"/>
  <c r="F60" i="2"/>
  <c r="F55" i="2"/>
  <c r="F52" i="2"/>
  <c r="F51" i="2"/>
  <c r="F50" i="2"/>
  <c r="F47" i="2"/>
  <c r="F44" i="2"/>
  <c r="F43" i="2"/>
  <c r="F42" i="2"/>
  <c r="F41" i="2"/>
  <c r="F39" i="2"/>
  <c r="F37" i="2"/>
  <c r="F35" i="2"/>
  <c r="F26" i="2"/>
  <c r="F25" i="2"/>
  <c r="F23" i="2"/>
  <c r="F9" i="2"/>
  <c r="F20" i="2"/>
  <c r="F19" i="2"/>
  <c r="F6" i="2"/>
  <c r="F5" i="2"/>
  <c r="A3" i="1"/>
  <c r="A4" i="1"/>
  <c r="F56" i="2" s="1"/>
  <c r="G56" i="2" s="1"/>
  <c r="A5" i="1"/>
  <c r="F63" i="2" s="1"/>
  <c r="G63" i="2" s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2" i="1"/>
  <c r="M77" i="2"/>
  <c r="M75" i="2" s="1"/>
  <c r="M57" i="2" s="1"/>
  <c r="L57" i="2" s="1"/>
  <c r="L70" i="2"/>
  <c r="L67" i="2"/>
  <c r="A67" i="2"/>
  <c r="L65" i="2"/>
  <c r="L64" i="2"/>
  <c r="A64" i="2"/>
  <c r="F64" i="2" s="1"/>
  <c r="G64" i="2" s="1"/>
  <c r="L63" i="2"/>
  <c r="L59" i="2"/>
  <c r="A59" i="2"/>
  <c r="L58" i="2"/>
  <c r="L56" i="2"/>
  <c r="L54" i="2"/>
  <c r="L53" i="2"/>
  <c r="A53" i="2"/>
  <c r="F53" i="2" s="1"/>
  <c r="G53" i="2" s="1"/>
  <c r="L49" i="2"/>
  <c r="L48" i="2"/>
  <c r="L46" i="2"/>
  <c r="A46" i="2"/>
  <c r="L45" i="2"/>
  <c r="A45" i="2"/>
  <c r="L40" i="2"/>
  <c r="L38" i="2"/>
  <c r="A38" i="2"/>
  <c r="F38" i="2" s="1"/>
  <c r="L36" i="2"/>
  <c r="A36" i="2"/>
  <c r="L34" i="2"/>
  <c r="A34" i="2"/>
  <c r="L33" i="2"/>
  <c r="A33" i="2"/>
  <c r="L32" i="2"/>
  <c r="A32" i="2"/>
  <c r="L31" i="2"/>
  <c r="A31" i="2"/>
  <c r="L30" i="2"/>
  <c r="A30" i="2"/>
  <c r="L29" i="2"/>
  <c r="A29" i="2"/>
  <c r="L28" i="2"/>
  <c r="A28" i="2"/>
  <c r="F28" i="2" s="1"/>
  <c r="G28" i="2" s="1"/>
  <c r="L27" i="2"/>
  <c r="L24" i="2"/>
  <c r="L22" i="2"/>
  <c r="A22" i="2"/>
  <c r="A21" i="2"/>
  <c r="L18" i="2"/>
  <c r="A18" i="2"/>
  <c r="L17" i="2"/>
  <c r="L16" i="2"/>
  <c r="A14" i="2"/>
  <c r="A13" i="2"/>
  <c r="A12" i="2"/>
  <c r="L10" i="2"/>
  <c r="L8" i="2"/>
  <c r="A8" i="2"/>
  <c r="F8" i="2" s="1"/>
  <c r="G8" i="2" s="1"/>
  <c r="L7" i="2"/>
  <c r="A7" i="2"/>
  <c r="F7" i="2" s="1"/>
  <c r="G7" i="2" s="1"/>
  <c r="L6" i="2"/>
  <c r="L5" i="2"/>
  <c r="F11" i="2" l="1"/>
  <c r="G11" i="2" s="1"/>
  <c r="F30" i="2"/>
  <c r="G30" i="2" s="1"/>
  <c r="F67" i="2"/>
  <c r="G67" i="2" s="1"/>
  <c r="F49" i="2"/>
  <c r="G49" i="2" s="1"/>
  <c r="F69" i="2"/>
  <c r="G69" i="2" s="1"/>
  <c r="F48" i="2"/>
  <c r="G48" i="2" s="1"/>
  <c r="F10" i="2"/>
  <c r="G10" i="2" s="1"/>
  <c r="F14" i="2"/>
  <c r="G14" i="2" s="1"/>
  <c r="F34" i="2"/>
  <c r="F70" i="2"/>
  <c r="G70" i="2" s="1"/>
  <c r="F46" i="2"/>
  <c r="G46" i="2" s="1"/>
  <c r="F31" i="2"/>
  <c r="G31" i="2" s="1"/>
  <c r="F36" i="2"/>
  <c r="G36" i="2" s="1"/>
  <c r="F59" i="2"/>
  <c r="G59" i="2" s="1"/>
  <c r="F65" i="2"/>
  <c r="G65" i="2" s="1"/>
  <c r="F40" i="2"/>
  <c r="G40" i="2" s="1"/>
  <c r="F27" i="2"/>
  <c r="G27" i="2" s="1"/>
  <c r="F57" i="2"/>
  <c r="G57" i="2" s="1"/>
  <c r="F22" i="2"/>
  <c r="G22" i="2" s="1"/>
  <c r="F12" i="2"/>
  <c r="G12" i="2" s="1"/>
  <c r="F18" i="2"/>
  <c r="G18" i="2" s="1"/>
  <c r="F32" i="2"/>
  <c r="G32" i="2" s="1"/>
  <c r="G38" i="2"/>
  <c r="F58" i="2"/>
  <c r="G58" i="2" s="1"/>
  <c r="F24" i="2"/>
  <c r="G24" i="2" s="1"/>
  <c r="F17" i="2"/>
  <c r="G17" i="2" s="1"/>
  <c r="F16" i="2"/>
  <c r="G16" i="2" s="1"/>
  <c r="F13" i="2"/>
  <c r="G13" i="2" s="1"/>
  <c r="F21" i="2"/>
  <c r="F77" i="2" s="1"/>
  <c r="F75" i="2" s="1"/>
  <c r="F29" i="2"/>
  <c r="G29" i="2" s="1"/>
  <c r="F33" i="2"/>
  <c r="G33" i="2" s="1"/>
  <c r="F45" i="2"/>
  <c r="G45" i="2" s="1"/>
  <c r="F54" i="2"/>
  <c r="G54" i="2" s="1"/>
  <c r="B63" i="2"/>
  <c r="B65" i="2" s="1"/>
  <c r="G34" i="2"/>
  <c r="G21" i="2" l="1"/>
</calcChain>
</file>

<file path=xl/sharedStrings.xml><?xml version="1.0" encoding="utf-8"?>
<sst xmlns="http://schemas.openxmlformats.org/spreadsheetml/2006/main" count="224" uniqueCount="151">
  <si>
    <t>SECURITIES</t>
  </si>
  <si>
    <t>ERROR CODE</t>
  </si>
  <si>
    <t>NUM FLDS</t>
  </si>
  <si>
    <t>NAME</t>
  </si>
  <si>
    <t>PX_LAST_EOD</t>
  </si>
  <si>
    <t>LAST_UPDATE_DATE_EOD</t>
  </si>
  <si>
    <t>PX_LAST</t>
  </si>
  <si>
    <t>LAST_UPDATE_DT</t>
  </si>
  <si>
    <t>ARSUSD Curncy</t>
  </si>
  <si>
    <t>ARS-USD X-RATE</t>
  </si>
  <si>
    <t>AUDUSD Curncy</t>
  </si>
  <si>
    <t>AUD-USD X-RATE</t>
  </si>
  <si>
    <t>BGNUSD Curncy</t>
  </si>
  <si>
    <t>BGN-USD X-RATE</t>
  </si>
  <si>
    <t>BRLUSD Curncy</t>
  </si>
  <si>
    <t>BRL-USD X-RATE</t>
  </si>
  <si>
    <t>CADUSD Curncy</t>
  </si>
  <si>
    <t>CAD-USD X-RATE</t>
  </si>
  <si>
    <t>CHFUSD Curncy</t>
  </si>
  <si>
    <t>CHF-USD X-RATE</t>
  </si>
  <si>
    <t>CNYUSD Curncy</t>
  </si>
  <si>
    <t>CNY-USD X-RATE</t>
  </si>
  <si>
    <t>COPUSD Curncy</t>
  </si>
  <si>
    <t>COP-USD X-RATE  (x100)</t>
  </si>
  <si>
    <t>CZKUSD Curncy</t>
  </si>
  <si>
    <t>CZK-USD X-RATE</t>
  </si>
  <si>
    <t>DKKUSD Curncy</t>
  </si>
  <si>
    <t>DKK-USD X-RATE</t>
  </si>
  <si>
    <t>DOPUSD Curncy</t>
  </si>
  <si>
    <t>DOP-USD X-RATE</t>
  </si>
  <si>
    <t>EURUSD Curncy</t>
  </si>
  <si>
    <t>EUR-USD X-RATE</t>
  </si>
  <si>
    <t>GBPUSD Curncy</t>
  </si>
  <si>
    <t>GBP-USD X-RATE</t>
  </si>
  <si>
    <t>HKDUSD Curncy</t>
  </si>
  <si>
    <t>HKD-USD X-RATE</t>
  </si>
  <si>
    <t>HUFUSD Curncy</t>
  </si>
  <si>
    <t>HUF-USD X-RATE</t>
  </si>
  <si>
    <t>IDRUSD Curncy</t>
  </si>
  <si>
    <t>IDR-USD X-RATE (x1000)</t>
  </si>
  <si>
    <t>IEPUSD Curncy</t>
  </si>
  <si>
    <t>IEP-USD X-RATE</t>
  </si>
  <si>
    <t>ILSUSD Curncy</t>
  </si>
  <si>
    <t>ILS-USD X-RATE</t>
  </si>
  <si>
    <t>INRUSD Curncy</t>
  </si>
  <si>
    <t>INR-USD X-RATE</t>
  </si>
  <si>
    <t>IQDUSD Curncy</t>
  </si>
  <si>
    <t>IQD-USD X-RATE</t>
  </si>
  <si>
    <t>IRRUSD Curncy</t>
  </si>
  <si>
    <t>IRR-USD X-RATE  (x100)</t>
  </si>
  <si>
    <t>N.A.</t>
  </si>
  <si>
    <t>ISKUSD Curncy</t>
  </si>
  <si>
    <t>ISK-USD X-RATE</t>
  </si>
  <si>
    <t>ITLUSD Curncy</t>
  </si>
  <si>
    <t>ITL-USD X-RATE</t>
  </si>
  <si>
    <t>JPYUSD Curncy</t>
  </si>
  <si>
    <t>JPY-USD X-RATE</t>
  </si>
  <si>
    <t>KRWUSD Curncy</t>
  </si>
  <si>
    <t>KRW-USD X-RATE   (x100)</t>
  </si>
  <si>
    <t>KZTUSD Curncy</t>
  </si>
  <si>
    <t>KZT-USD X-RATE</t>
  </si>
  <si>
    <t>MXNUSD Curncy</t>
  </si>
  <si>
    <t>MXN-USD X-RATE</t>
  </si>
  <si>
    <t>MYRUSD Curncy</t>
  </si>
  <si>
    <t>MYR-USD X-RATE</t>
  </si>
  <si>
    <t>NOKUSD Curncy</t>
  </si>
  <si>
    <t>NOK-USD X-RATE</t>
  </si>
  <si>
    <t>NZDUSD Curncy</t>
  </si>
  <si>
    <t>NZD-USD X-RATE</t>
  </si>
  <si>
    <t>PHPUSD Curncy</t>
  </si>
  <si>
    <t>PHP-USD X-RATE</t>
  </si>
  <si>
    <t>PLNUSD Curncy</t>
  </si>
  <si>
    <t>PLN-USD X-RATE</t>
  </si>
  <si>
    <t>RONUSD Curncy</t>
  </si>
  <si>
    <t>RON-USD X-RATE</t>
  </si>
  <si>
    <t>RUBUSD Curncy</t>
  </si>
  <si>
    <t>RUB-USD X-RATE</t>
  </si>
  <si>
    <t>SEKUSD Curncy</t>
  </si>
  <si>
    <t>SEK-USD X-RATE</t>
  </si>
  <si>
    <t>SGDUSD Curncy</t>
  </si>
  <si>
    <t>SGD-USD X-RATE</t>
  </si>
  <si>
    <t>TRYUSD Curncy</t>
  </si>
  <si>
    <t>TRY-USD X-RATE</t>
  </si>
  <si>
    <t>TWDUSD Curncy</t>
  </si>
  <si>
    <t>TWD-USD X-RATE</t>
  </si>
  <si>
    <t>UAHUSD Curncy</t>
  </si>
  <si>
    <t>UAH-USD X-RATE</t>
  </si>
  <si>
    <t>USDUSD Curncy</t>
  </si>
  <si>
    <t xml:space="preserve"> </t>
  </si>
  <si>
    <t>UYUUSD Curncy</t>
  </si>
  <si>
    <t>UYU-USD X-RATE</t>
  </si>
  <si>
    <t>VEFUSD Curncy</t>
  </si>
  <si>
    <t>VEF-USD Cross Rate</t>
  </si>
  <si>
    <t>VNDUSD Curncy</t>
  </si>
  <si>
    <t>VND-USD X-RATE (x100000)</t>
  </si>
  <si>
    <t>ZARUSD Curncy</t>
  </si>
  <si>
    <t>ZAR-USD X-RATE</t>
  </si>
  <si>
    <t>Month End</t>
  </si>
  <si>
    <t>Average</t>
  </si>
  <si>
    <t xml:space="preserve"> USD</t>
  </si>
  <si>
    <t>CURRENCY</t>
  </si>
  <si>
    <t xml:space="preserve"> PER</t>
  </si>
  <si>
    <t>PER</t>
  </si>
  <si>
    <t>USD</t>
  </si>
  <si>
    <t>AED</t>
  </si>
  <si>
    <t>AOA</t>
  </si>
  <si>
    <t>AZN</t>
  </si>
  <si>
    <t>BGN</t>
  </si>
  <si>
    <t>BRL</t>
  </si>
  <si>
    <t>COP</t>
  </si>
  <si>
    <t>CZK</t>
  </si>
  <si>
    <t>DKK</t>
  </si>
  <si>
    <t>DZD</t>
  </si>
  <si>
    <t>EGP</t>
  </si>
  <si>
    <t>GHS</t>
  </si>
  <si>
    <t>HKD</t>
  </si>
  <si>
    <t>HNL</t>
  </si>
  <si>
    <t>HRK</t>
  </si>
  <si>
    <t>HUF</t>
  </si>
  <si>
    <t>JOD</t>
  </si>
  <si>
    <t>KES</t>
  </si>
  <si>
    <t>KWD</t>
  </si>
  <si>
    <t>KZT</t>
  </si>
  <si>
    <t>MAD</t>
  </si>
  <si>
    <t>MDL</t>
  </si>
  <si>
    <t>MUR</t>
  </si>
  <si>
    <t>MWK</t>
  </si>
  <si>
    <t>MZN</t>
  </si>
  <si>
    <t>NOK</t>
  </si>
  <si>
    <t>NZD</t>
  </si>
  <si>
    <t>BDT</t>
  </si>
  <si>
    <t>BWP</t>
  </si>
  <si>
    <t>CLP</t>
  </si>
  <si>
    <t>PLN</t>
  </si>
  <si>
    <t>PYG</t>
  </si>
  <si>
    <t>RON</t>
  </si>
  <si>
    <t>RUB</t>
  </si>
  <si>
    <t>SEK</t>
  </si>
  <si>
    <t>SVC</t>
  </si>
  <si>
    <t>THB</t>
  </si>
  <si>
    <t>TND</t>
  </si>
  <si>
    <t>TRY</t>
  </si>
  <si>
    <t>UAH</t>
  </si>
  <si>
    <t>VEF</t>
  </si>
  <si>
    <t>VND</t>
  </si>
  <si>
    <t>ZAR</t>
  </si>
  <si>
    <t>ZMW</t>
  </si>
  <si>
    <t>USD.RUB</t>
  </si>
  <si>
    <t>EUR.RUB</t>
  </si>
  <si>
    <t>EUR.USD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</si>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</sst>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33" borderId="0" xfId="0" applyFont="1" applyFill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33" borderId="10" xfId="0" applyFont="1" applyFill="1" applyBorder="1" applyAlignment="1">
      <alignment horizontal="center"/>
    </xf>
    <xf numFmtId="164" fontId="0" fillId="0" borderId="0" xfId="0" applyNumberFormat="1"/>
    <xf numFmtId="164" fontId="0" fillId="33" borderId="0" xfId="0" applyNumberFormat="1" applyFill="1"/>
    <xf numFmtId="0" fontId="0" fillId="33" borderId="0" xfId="0" applyFill="1"/>
    <xf numFmtId="0" fontId="0" fillId="0" borderId="0" xfId="0" applyFill="1"/>
    <xf numFmtId="164" fontId="0" fillId="0" borderId="0" xfId="0" applyNumberFormat="1" applyFill="1"/>
    <xf numFmtId="165" fontId="0" fillId="0" borderId="0" xfId="42" applyNumberFormat="1" applyFont="1"/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tabSelected="1" workbookViewId="0">
      <selection activeCell="M72" sqref="M72"/>
    </sheetView>
  </sheetViews>
  <sheetFormatPr defaultRowHeight="14.5" x14ac:dyDescent="0.35"/>
  <cols>
    <col min="1" max="1" width="9.7265625" bestFit="1" customWidth="1"/>
    <col min="2" max="2" width="14.6328125" hidden="1" customWidth="1"/>
    <col min="3" max="3" width="11.6328125" hidden="1" customWidth="1"/>
    <col min="4" max="4" width="9.453125" hidden="1" customWidth="1"/>
    <col min="5" max="5" width="22" hidden="1" customWidth="1"/>
    <col min="6" max="6" width="11.81640625" bestFit="1" customWidth="1"/>
    <col min="7" max="7" width="12.08984375" bestFit="1" customWidth="1"/>
    <col min="8" max="8" width="22.90625" hidden="1" customWidth="1"/>
    <col min="9" max="9" width="8.81640625" hidden="1" customWidth="1"/>
    <col min="10" max="10" width="15.90625" hidden="1" customWidth="1"/>
    <col min="11" max="11" width="4.6328125" customWidth="1"/>
    <col min="12" max="12" width="10.36328125" bestFit="1" customWidth="1"/>
    <col min="13" max="13" width="11.81640625" bestFit="1" customWidth="1"/>
  </cols>
  <sheetData>
    <row r="1" spans="1:13" x14ac:dyDescent="0.35">
      <c r="A1" s="2"/>
      <c r="B1" s="2"/>
      <c r="C1" s="2"/>
      <c r="D1" s="2"/>
      <c r="E1" s="2"/>
      <c r="F1" s="14" t="s">
        <v>97</v>
      </c>
      <c r="G1" s="14"/>
      <c r="H1" s="3"/>
      <c r="I1" s="3"/>
      <c r="J1" s="3"/>
      <c r="K1" s="4"/>
      <c r="L1" s="14" t="s">
        <v>98</v>
      </c>
      <c r="M1" s="14"/>
    </row>
    <row r="2" spans="1:13" x14ac:dyDescent="0.35">
      <c r="A2" s="2"/>
      <c r="B2" s="2"/>
      <c r="C2" s="2"/>
      <c r="D2" s="2"/>
      <c r="E2" s="2"/>
      <c r="F2" s="3" t="s">
        <v>99</v>
      </c>
      <c r="G2" s="3" t="s">
        <v>100</v>
      </c>
      <c r="H2" s="3"/>
      <c r="I2" s="3"/>
      <c r="J2" s="3"/>
      <c r="K2" s="4"/>
      <c r="L2" s="3" t="s">
        <v>99</v>
      </c>
      <c r="M2" s="3" t="s">
        <v>100</v>
      </c>
    </row>
    <row r="3" spans="1:13" x14ac:dyDescent="0.35">
      <c r="A3" s="2"/>
      <c r="B3" s="2"/>
      <c r="C3" s="2"/>
      <c r="D3" s="2"/>
      <c r="E3" s="2"/>
      <c r="F3" s="3" t="s">
        <v>101</v>
      </c>
      <c r="G3" s="3" t="s">
        <v>102</v>
      </c>
      <c r="H3" s="3"/>
      <c r="I3" s="3"/>
      <c r="J3" s="3"/>
      <c r="K3" s="4"/>
      <c r="L3" s="3" t="s">
        <v>101</v>
      </c>
      <c r="M3" s="3" t="s">
        <v>102</v>
      </c>
    </row>
    <row r="4" spans="1:13" x14ac:dyDescent="0.35">
      <c r="A4" s="5" t="s">
        <v>100</v>
      </c>
      <c r="B4" s="6" t="s">
        <v>0</v>
      </c>
      <c r="C4" s="6" t="s">
        <v>1</v>
      </c>
      <c r="D4" s="6" t="s">
        <v>2</v>
      </c>
      <c r="E4" s="6" t="s">
        <v>3</v>
      </c>
      <c r="F4" s="5" t="s">
        <v>100</v>
      </c>
      <c r="G4" s="5" t="s">
        <v>103</v>
      </c>
      <c r="H4" s="5" t="s">
        <v>5</v>
      </c>
      <c r="I4" s="5" t="s">
        <v>6</v>
      </c>
      <c r="J4" s="5" t="s">
        <v>7</v>
      </c>
      <c r="K4" s="7"/>
      <c r="L4" s="5" t="s">
        <v>100</v>
      </c>
      <c r="M4" s="5" t="s">
        <v>103</v>
      </c>
    </row>
    <row r="5" spans="1:13" x14ac:dyDescent="0.35">
      <c r="A5" t="s">
        <v>104</v>
      </c>
      <c r="F5" s="8">
        <f>1/G5</f>
        <v>0.27230594117102447</v>
      </c>
      <c r="G5" s="8">
        <v>3.6723400000000002</v>
      </c>
      <c r="H5" s="8"/>
      <c r="I5" s="8"/>
      <c r="J5" s="8"/>
      <c r="K5" s="9"/>
      <c r="L5" s="8">
        <f t="shared" ref="L5:L10" si="0">1/M5</f>
        <v>0.27228740480151609</v>
      </c>
      <c r="M5" s="8">
        <v>3.67259</v>
      </c>
    </row>
    <row r="6" spans="1:13" x14ac:dyDescent="0.35">
      <c r="A6" t="s">
        <v>105</v>
      </c>
      <c r="F6" s="8">
        <f>1/G6</f>
        <v>1.0956190576361362E-3</v>
      </c>
      <c r="G6" s="8">
        <v>912.726</v>
      </c>
      <c r="H6" s="8"/>
      <c r="I6" s="8"/>
      <c r="J6" s="8"/>
      <c r="K6" s="9"/>
      <c r="L6" s="8">
        <f t="shared" si="0"/>
        <v>1.0961799225877738E-3</v>
      </c>
      <c r="M6" s="8">
        <v>912.25900000000001</v>
      </c>
    </row>
    <row r="7" spans="1:13" x14ac:dyDescent="0.35">
      <c r="A7" t="str">
        <f>LEFT(B7,3)</f>
        <v>ARS</v>
      </c>
      <c r="B7" t="s">
        <v>8</v>
      </c>
      <c r="C7">
        <v>0</v>
      </c>
      <c r="D7">
        <v>5</v>
      </c>
      <c r="E7" t="s">
        <v>9</v>
      </c>
      <c r="F7" s="8">
        <f>VLOOKUP(A7,'TUP_FX_RATES (002)'!A:F,6,FALSE)</f>
        <v>9.4200000000000002E-4</v>
      </c>
      <c r="G7" s="8">
        <f t="shared" ref="G7:G67" si="1">1/F7</f>
        <v>1061.5711252653928</v>
      </c>
      <c r="H7" s="1">
        <v>45686</v>
      </c>
      <c r="I7">
        <v>9.5100000000000002E-4</v>
      </c>
      <c r="J7" s="1">
        <v>45687</v>
      </c>
      <c r="K7" s="10"/>
      <c r="L7" s="8">
        <f t="shared" si="0"/>
        <v>9.4636029829276596E-4</v>
      </c>
      <c r="M7" s="8">
        <v>1056.68</v>
      </c>
    </row>
    <row r="8" spans="1:13" x14ac:dyDescent="0.35">
      <c r="A8" t="str">
        <f>LEFT(B8,3)</f>
        <v>AUD</v>
      </c>
      <c r="B8" t="s">
        <v>10</v>
      </c>
      <c r="C8">
        <v>0</v>
      </c>
      <c r="D8">
        <v>5</v>
      </c>
      <c r="E8" t="s">
        <v>11</v>
      </c>
      <c r="F8" s="8">
        <f>VLOOKUP(A8,'TUP_FX_RATES (002)'!A:F,6,FALSE)</f>
        <v>0.63049999999999995</v>
      </c>
      <c r="G8" s="8">
        <f t="shared" si="1"/>
        <v>1.5860428231562254</v>
      </c>
      <c r="H8" s="1">
        <v>45686</v>
      </c>
      <c r="I8">
        <v>0.62060000000000004</v>
      </c>
      <c r="J8" s="1">
        <v>45687</v>
      </c>
      <c r="K8" s="10"/>
      <c r="L8" s="8">
        <f t="shared" si="0"/>
        <v>0.63009590059607079</v>
      </c>
      <c r="M8" s="8">
        <v>1.5870599999999999</v>
      </c>
    </row>
    <row r="9" spans="1:13" x14ac:dyDescent="0.35">
      <c r="A9" t="s">
        <v>106</v>
      </c>
      <c r="F9" s="8">
        <f>1/G9</f>
        <v>0.58823529411764708</v>
      </c>
      <c r="G9" s="8">
        <v>1.7</v>
      </c>
      <c r="H9" s="8"/>
      <c r="I9" s="8"/>
      <c r="J9" s="8"/>
      <c r="K9" s="9"/>
      <c r="L9" s="8">
        <f t="shared" si="0"/>
        <v>0.58823529411764708</v>
      </c>
      <c r="M9" s="8">
        <v>1.7</v>
      </c>
    </row>
    <row r="10" spans="1:13" x14ac:dyDescent="0.35">
      <c r="A10" t="s">
        <v>107</v>
      </c>
      <c r="F10" s="8">
        <f>VLOOKUP(A10,'TUP_FX_RATES (002)'!A:F,6,FALSE)</f>
        <v>0.53610000000000002</v>
      </c>
      <c r="G10" s="8">
        <f t="shared" si="1"/>
        <v>1.8653236336504382</v>
      </c>
      <c r="K10" s="10"/>
      <c r="L10" s="8">
        <f t="shared" si="0"/>
        <v>0.53243883608870435</v>
      </c>
      <c r="M10" s="8">
        <v>1.87815</v>
      </c>
    </row>
    <row r="11" spans="1:13" x14ac:dyDescent="0.35">
      <c r="A11" t="s">
        <v>108</v>
      </c>
      <c r="F11" s="8">
        <f>VLOOKUP(A11,'TUP_FX_RATES (002)'!A:F,6,FALSE)</f>
        <v>0.17199999999999999</v>
      </c>
      <c r="G11" s="8">
        <f>1/F11</f>
        <v>5.8139534883720936</v>
      </c>
      <c r="H11" s="1">
        <v>45686</v>
      </c>
      <c r="I11">
        <v>0.68940000000000001</v>
      </c>
      <c r="J11" s="1">
        <v>45687</v>
      </c>
      <c r="K11" s="10"/>
      <c r="L11" s="8">
        <f>1/M11</f>
        <v>0.17340609453059835</v>
      </c>
      <c r="M11" s="8">
        <v>5.7668100000000004</v>
      </c>
    </row>
    <row r="12" spans="1:13" x14ac:dyDescent="0.35">
      <c r="A12" t="str">
        <f>LEFT(B12,3)</f>
        <v>CAD</v>
      </c>
      <c r="B12" t="s">
        <v>16</v>
      </c>
      <c r="C12">
        <v>0</v>
      </c>
      <c r="D12">
        <v>5</v>
      </c>
      <c r="E12" t="s">
        <v>17</v>
      </c>
      <c r="F12" s="8">
        <f>VLOOKUP(A12,'TUP_FX_RATES (002)'!A:F,6,FALSE)</f>
        <v>0.69750000000000001</v>
      </c>
      <c r="G12" s="8">
        <f t="shared" si="1"/>
        <v>1.4336917562724014</v>
      </c>
      <c r="H12" s="1">
        <v>45686</v>
      </c>
      <c r="I12">
        <v>1.0989</v>
      </c>
      <c r="J12" s="1">
        <v>45687</v>
      </c>
      <c r="K12" s="10"/>
      <c r="L12" s="8">
        <f t="shared" ref="L12:L15" si="2">1/M12</f>
        <v>0.69925669013838287</v>
      </c>
      <c r="M12" s="8">
        <v>1.4300900000000001</v>
      </c>
    </row>
    <row r="13" spans="1:13" x14ac:dyDescent="0.35">
      <c r="A13" t="str">
        <f>LEFT(B13,3)</f>
        <v>CHF</v>
      </c>
      <c r="B13" t="s">
        <v>18</v>
      </c>
      <c r="C13">
        <v>0</v>
      </c>
      <c r="D13">
        <v>5</v>
      </c>
      <c r="E13" t="s">
        <v>19</v>
      </c>
      <c r="F13" s="8">
        <f>VLOOKUP(A13,'TUP_FX_RATES (002)'!A:F,6,FALSE)</f>
        <v>1.1175999999999999</v>
      </c>
      <c r="G13" s="8">
        <f t="shared" si="1"/>
        <v>0.89477451682176101</v>
      </c>
      <c r="H13" s="1">
        <v>45684</v>
      </c>
      <c r="I13">
        <v>0.13803000000000001</v>
      </c>
      <c r="J13" s="1">
        <v>45684</v>
      </c>
      <c r="K13" s="10"/>
      <c r="L13" s="8">
        <f t="shared" si="2"/>
        <v>0.90970300000000004</v>
      </c>
      <c r="M13" s="8">
        <v>1.0992598683306529</v>
      </c>
    </row>
    <row r="14" spans="1:13" x14ac:dyDescent="0.35">
      <c r="A14" t="str">
        <f>LEFT(B14,3)</f>
        <v>CNY</v>
      </c>
      <c r="B14" t="s">
        <v>20</v>
      </c>
      <c r="C14">
        <v>0</v>
      </c>
      <c r="D14">
        <v>5</v>
      </c>
      <c r="E14" t="s">
        <v>21</v>
      </c>
      <c r="F14" s="8">
        <f>VLOOKUP(A14,'TUP_FX_RATES (002)'!A:F,6,FALSE)</f>
        <v>0.13778000000000001</v>
      </c>
      <c r="G14" s="8">
        <f t="shared" si="1"/>
        <v>7.257947452460443</v>
      </c>
      <c r="H14" s="1">
        <v>45686</v>
      </c>
      <c r="I14">
        <v>1.6191000000000001E-2</v>
      </c>
      <c r="J14" s="1">
        <v>45687</v>
      </c>
      <c r="K14" s="10"/>
      <c r="L14" s="8">
        <f t="shared" si="2"/>
        <v>0.13774028793229789</v>
      </c>
      <c r="M14" s="8">
        <v>7.26004</v>
      </c>
    </row>
    <row r="15" spans="1:13" x14ac:dyDescent="0.35">
      <c r="A15" t="s">
        <v>109</v>
      </c>
      <c r="F15" s="8">
        <f>VLOOKUP(A15,'TUP_FX_RATES (002)'!A:F,6,FALSE)/100</f>
        <v>2.4362000000000003E-4</v>
      </c>
      <c r="G15" s="8">
        <f t="shared" si="1"/>
        <v>4104.7533043264093</v>
      </c>
      <c r="H15" s="1">
        <v>45686</v>
      </c>
      <c r="I15">
        <v>1.0390999999999999</v>
      </c>
      <c r="J15" s="1">
        <v>45687</v>
      </c>
      <c r="K15" s="10"/>
      <c r="L15" s="8">
        <f t="shared" si="2"/>
        <v>2.4220288366753293E-4</v>
      </c>
      <c r="M15" s="8">
        <v>4128.7700000000004</v>
      </c>
    </row>
    <row r="16" spans="1:13" x14ac:dyDescent="0.35">
      <c r="A16" t="s">
        <v>110</v>
      </c>
      <c r="F16" s="8">
        <f>VLOOKUP(A16,'TUP_FX_RATES (002)'!A:F,6,FALSE)</f>
        <v>4.2053E-2</v>
      </c>
      <c r="G16" s="8">
        <f t="shared" si="1"/>
        <v>23.779516324637957</v>
      </c>
      <c r="K16" s="10"/>
      <c r="L16" s="8">
        <f>1/M16</f>
        <v>4.1527376923236645E-2</v>
      </c>
      <c r="M16" s="8">
        <v>24.080500000000001</v>
      </c>
    </row>
    <row r="17" spans="1:13" x14ac:dyDescent="0.35">
      <c r="A17" t="s">
        <v>111</v>
      </c>
      <c r="F17" s="8">
        <f>VLOOKUP(A17,'TUP_FX_RATES (002)'!A:F,6,FALSE)</f>
        <v>0.1406</v>
      </c>
      <c r="G17" s="8">
        <f t="shared" si="1"/>
        <v>7.1123755334281649</v>
      </c>
      <c r="K17" s="10"/>
      <c r="L17" s="8">
        <f>1/M17</f>
        <v>0.13960202255410276</v>
      </c>
      <c r="M17" s="8">
        <v>7.1632199999999999</v>
      </c>
    </row>
    <row r="18" spans="1:13" x14ac:dyDescent="0.35">
      <c r="A18" t="str">
        <f>LEFT(B18,3)</f>
        <v>DOP</v>
      </c>
      <c r="B18" t="s">
        <v>28</v>
      </c>
      <c r="C18">
        <v>0</v>
      </c>
      <c r="D18">
        <v>5</v>
      </c>
      <c r="E18" t="s">
        <v>29</v>
      </c>
      <c r="F18" s="8">
        <f>VLOOKUP(A18,'TUP_FX_RATES (002)'!A:F,6,FALSE)</f>
        <v>1.6029000000000002E-2</v>
      </c>
      <c r="G18" s="8">
        <f t="shared" si="1"/>
        <v>62.386923700792309</v>
      </c>
      <c r="H18" s="1">
        <v>45686</v>
      </c>
      <c r="I18">
        <v>1.2419</v>
      </c>
      <c r="J18" s="1">
        <v>45687</v>
      </c>
      <c r="K18" s="10"/>
      <c r="L18" s="8">
        <f>1/M18</f>
        <v>1.6222178963078322E-2</v>
      </c>
      <c r="M18" s="8">
        <v>61.643999999999998</v>
      </c>
    </row>
    <row r="19" spans="1:13" x14ac:dyDescent="0.35">
      <c r="A19" t="s">
        <v>112</v>
      </c>
      <c r="F19" s="8">
        <f>1/G19</f>
        <v>7.4585120268506437E-3</v>
      </c>
      <c r="G19" s="8">
        <v>134.07499999999999</v>
      </c>
      <c r="H19" s="8"/>
      <c r="I19" s="8"/>
      <c r="J19" s="8"/>
      <c r="K19" s="9"/>
      <c r="L19" s="8">
        <f t="shared" ref="L19:L20" si="3">1/M19</f>
        <v>7.4455174262335359E-3</v>
      </c>
      <c r="M19" s="8">
        <v>134.309</v>
      </c>
    </row>
    <row r="20" spans="1:13" x14ac:dyDescent="0.35">
      <c r="A20" t="s">
        <v>113</v>
      </c>
      <c r="F20" s="8">
        <f>1/G20</f>
        <v>1.9763939506533958E-2</v>
      </c>
      <c r="G20" s="8">
        <v>50.597200000000001</v>
      </c>
      <c r="H20" s="8"/>
      <c r="I20" s="8"/>
      <c r="J20" s="8"/>
      <c r="K20" s="9"/>
      <c r="L20" s="8">
        <f t="shared" si="3"/>
        <v>1.9816891918671475E-2</v>
      </c>
      <c r="M20" s="8">
        <v>50.462000000000003</v>
      </c>
    </row>
    <row r="21" spans="1:13" x14ac:dyDescent="0.35">
      <c r="A21" t="str">
        <f>LEFT(B21,3)</f>
        <v>EUR</v>
      </c>
      <c r="B21" t="s">
        <v>30</v>
      </c>
      <c r="C21">
        <v>0</v>
      </c>
      <c r="D21">
        <v>5</v>
      </c>
      <c r="E21" t="s">
        <v>31</v>
      </c>
      <c r="F21" s="8">
        <f>VLOOKUP(A21,'TUP_FX_RATES (002)'!A:F,6,FALSE)</f>
        <v>1.0485</v>
      </c>
      <c r="G21" s="8">
        <f t="shared" si="1"/>
        <v>0.9537434430138293</v>
      </c>
      <c r="H21" s="1">
        <v>45686</v>
      </c>
      <c r="I21">
        <v>6.1516000000000001E-2</v>
      </c>
      <c r="J21" s="1">
        <v>45687</v>
      </c>
      <c r="K21" s="10"/>
      <c r="L21" s="8">
        <f>1/M21</f>
        <v>1.0413607669413776</v>
      </c>
      <c r="M21" s="8">
        <v>0.96028199999999997</v>
      </c>
    </row>
    <row r="22" spans="1:13" x14ac:dyDescent="0.35">
      <c r="A22" t="str">
        <f>LEFT(B22,3)</f>
        <v>GBP</v>
      </c>
      <c r="B22" t="s">
        <v>32</v>
      </c>
      <c r="C22">
        <v>0</v>
      </c>
      <c r="D22">
        <v>5</v>
      </c>
      <c r="E22" t="s">
        <v>33</v>
      </c>
      <c r="F22" s="8">
        <f>VLOOKUP(A22,'TUP_FX_RATES (002)'!A:F,6,FALSE)</f>
        <v>1.2676000000000001</v>
      </c>
      <c r="G22" s="8">
        <f t="shared" si="1"/>
        <v>0.78889239507731146</v>
      </c>
      <c r="H22" s="1">
        <v>45686</v>
      </c>
      <c r="I22">
        <v>1.3193999999999999</v>
      </c>
      <c r="J22" s="1">
        <v>45687</v>
      </c>
      <c r="K22" s="10"/>
      <c r="L22" s="8">
        <f t="shared" ref="L22:L71" si="4">1/M22</f>
        <v>1.2345419910940141</v>
      </c>
      <c r="M22" s="8">
        <v>0.81001699999999999</v>
      </c>
    </row>
    <row r="23" spans="1:13" x14ac:dyDescent="0.35">
      <c r="A23" t="s">
        <v>114</v>
      </c>
      <c r="F23" s="8">
        <f>1/G23</f>
        <v>6.4638316301136992E-2</v>
      </c>
      <c r="G23" s="8">
        <v>15.470700000000001</v>
      </c>
      <c r="H23" s="8"/>
      <c r="I23" s="8"/>
      <c r="J23" s="8"/>
      <c r="K23" s="9"/>
      <c r="L23" s="8">
        <f t="shared" si="4"/>
        <v>6.4825198851297477E-2</v>
      </c>
      <c r="M23" s="8">
        <v>15.4261</v>
      </c>
    </row>
    <row r="24" spans="1:13" x14ac:dyDescent="0.35">
      <c r="A24" t="s">
        <v>115</v>
      </c>
      <c r="F24" s="8">
        <f>VLOOKUP(A24,'TUP_FX_RATES (002)'!A:F,6,FALSE)</f>
        <v>0.12862999999999999</v>
      </c>
      <c r="G24" s="8">
        <f t="shared" si="1"/>
        <v>7.7742361812951879</v>
      </c>
      <c r="K24" s="10"/>
      <c r="L24" s="8">
        <f t="shared" si="4"/>
        <v>0.12849143347613015</v>
      </c>
      <c r="M24" s="8">
        <v>7.7826199999999996</v>
      </c>
    </row>
    <row r="25" spans="1:13" x14ac:dyDescent="0.35">
      <c r="A25" t="s">
        <v>116</v>
      </c>
      <c r="F25" s="8">
        <f>1/G25</f>
        <v>3.9452867631683812E-2</v>
      </c>
      <c r="G25" s="8">
        <v>25.346699999999998</v>
      </c>
      <c r="H25" s="8"/>
      <c r="I25" s="8"/>
      <c r="J25" s="8"/>
      <c r="K25" s="9"/>
      <c r="L25" s="8">
        <f t="shared" si="4"/>
        <v>3.9607254464727758E-2</v>
      </c>
      <c r="M25" s="8">
        <v>25.247900000000001</v>
      </c>
    </row>
    <row r="26" spans="1:13" x14ac:dyDescent="0.35">
      <c r="A26" t="s">
        <v>117</v>
      </c>
      <c r="F26" s="8">
        <f>1/G26</f>
        <v>0.13866279150385344</v>
      </c>
      <c r="G26" s="8">
        <v>7.2117399999999998</v>
      </c>
      <c r="H26" s="8"/>
      <c r="I26" s="8"/>
      <c r="J26" s="8"/>
      <c r="K26" s="9"/>
      <c r="L26" s="8">
        <f t="shared" si="4"/>
        <v>0.13821222487128987</v>
      </c>
      <c r="M26" s="8">
        <v>7.2352499999999997</v>
      </c>
    </row>
    <row r="27" spans="1:13" x14ac:dyDescent="0.35">
      <c r="A27" t="s">
        <v>118</v>
      </c>
      <c r="F27" s="8">
        <f>VLOOKUP(A27,'TUP_FX_RATES (002)'!A:F,6,FALSE)</f>
        <v>2.6199999999999999E-3</v>
      </c>
      <c r="G27" s="8">
        <f t="shared" si="1"/>
        <v>381.67938931297709</v>
      </c>
      <c r="K27" s="10"/>
      <c r="L27" s="8">
        <f t="shared" si="4"/>
        <v>2.581704492940329E-3</v>
      </c>
      <c r="M27" s="8">
        <v>387.34100000000001</v>
      </c>
    </row>
    <row r="28" spans="1:13" x14ac:dyDescent="0.35">
      <c r="A28" t="str">
        <f t="shared" ref="A28:A34" si="5">LEFT(B28,3)</f>
        <v>IDR</v>
      </c>
      <c r="B28" t="s">
        <v>38</v>
      </c>
      <c r="C28">
        <v>0</v>
      </c>
      <c r="D28">
        <v>5</v>
      </c>
      <c r="E28" t="s">
        <v>39</v>
      </c>
      <c r="F28" s="8">
        <f>VLOOKUP(A28,'TUP_FX_RATES (002)'!A:F,6,FALSE)/1000</f>
        <v>6.1048000000000002E-5</v>
      </c>
      <c r="G28" s="13">
        <f>1/F28</f>
        <v>16380.553007469531</v>
      </c>
      <c r="H28" s="1">
        <v>45686</v>
      </c>
      <c r="I28">
        <v>0.27882099999999999</v>
      </c>
      <c r="J28" s="1">
        <v>45687</v>
      </c>
      <c r="K28" s="10"/>
      <c r="L28" s="8">
        <f t="shared" si="4"/>
        <v>6.1288029222132337E-5</v>
      </c>
      <c r="M28" s="13">
        <v>16316.4</v>
      </c>
    </row>
    <row r="29" spans="1:13" x14ac:dyDescent="0.35">
      <c r="A29" s="11" t="str">
        <f t="shared" si="5"/>
        <v>IEP</v>
      </c>
      <c r="B29" s="11" t="s">
        <v>40</v>
      </c>
      <c r="C29" s="11">
        <v>0</v>
      </c>
      <c r="D29" s="11">
        <v>5</v>
      </c>
      <c r="E29" s="11" t="s">
        <v>41</v>
      </c>
      <c r="F29" s="8">
        <f>VLOOKUP(A29,'TUP_FX_RATES (002)'!A:F,6,FALSE)</f>
        <v>1.3312999999999999</v>
      </c>
      <c r="G29" s="8">
        <f t="shared" si="1"/>
        <v>0.75114549688274623</v>
      </c>
      <c r="H29" s="1">
        <v>45686</v>
      </c>
      <c r="I29">
        <v>1.1544E-2</v>
      </c>
      <c r="J29" s="1">
        <v>45687</v>
      </c>
      <c r="K29" s="10"/>
      <c r="L29" s="12">
        <f t="shared" si="4"/>
        <v>1.3222546027682722</v>
      </c>
      <c r="M29" s="12">
        <v>0.75628399999999996</v>
      </c>
    </row>
    <row r="30" spans="1:13" x14ac:dyDescent="0.35">
      <c r="A30" t="str">
        <f t="shared" si="5"/>
        <v>ILS</v>
      </c>
      <c r="B30" t="s">
        <v>42</v>
      </c>
      <c r="C30">
        <v>0</v>
      </c>
      <c r="D30">
        <v>5</v>
      </c>
      <c r="E30" t="s">
        <v>43</v>
      </c>
      <c r="F30" s="8">
        <f>VLOOKUP(A30,'TUP_FX_RATES (002)'!A:F,6,FALSE)</f>
        <v>0.28042400000000001</v>
      </c>
      <c r="G30" s="8">
        <f t="shared" si="1"/>
        <v>3.5660285852851397</v>
      </c>
      <c r="H30" s="1">
        <v>45686</v>
      </c>
      <c r="I30">
        <v>7.6300000000000007E-2</v>
      </c>
      <c r="J30" s="1">
        <v>45687</v>
      </c>
      <c r="K30" s="10"/>
      <c r="L30" s="8">
        <f t="shared" si="4"/>
        <v>0.28085864103737951</v>
      </c>
      <c r="M30" s="8">
        <v>3.5605099999999998</v>
      </c>
    </row>
    <row r="31" spans="1:13" x14ac:dyDescent="0.35">
      <c r="A31" t="str">
        <f t="shared" si="5"/>
        <v>INR</v>
      </c>
      <c r="B31" t="s">
        <v>44</v>
      </c>
      <c r="C31">
        <v>0</v>
      </c>
      <c r="D31">
        <v>5</v>
      </c>
      <c r="E31" t="s">
        <v>45</v>
      </c>
      <c r="F31" s="8">
        <f>VLOOKUP(A31,'TUP_FX_RATES (002)'!A:F,6,FALSE)</f>
        <v>1.1467E-2</v>
      </c>
      <c r="G31" s="8">
        <f t="shared" si="1"/>
        <v>87.206767245138224</v>
      </c>
      <c r="H31" s="1">
        <v>45686</v>
      </c>
      <c r="I31">
        <v>7.1240000000000001E-3</v>
      </c>
      <c r="J31" s="1">
        <v>45687</v>
      </c>
      <c r="K31" s="10"/>
      <c r="L31" s="8">
        <f t="shared" si="4"/>
        <v>1.1497226294156533E-2</v>
      </c>
      <c r="M31" s="8">
        <v>86.977500000000006</v>
      </c>
    </row>
    <row r="32" spans="1:13" x14ac:dyDescent="0.35">
      <c r="A32" t="str">
        <f t="shared" si="5"/>
        <v>IQD</v>
      </c>
      <c r="B32" t="s">
        <v>46</v>
      </c>
      <c r="C32">
        <v>0</v>
      </c>
      <c r="D32">
        <v>5</v>
      </c>
      <c r="E32" t="s">
        <v>47</v>
      </c>
      <c r="F32" s="8">
        <f>VLOOKUP(A32,'TUP_FX_RATES (002)'!A:F,6,FALSE)</f>
        <v>7.6300000000000007E-2</v>
      </c>
      <c r="G32" s="8">
        <f t="shared" si="1"/>
        <v>13.10615989515072</v>
      </c>
      <c r="H32" s="1">
        <v>45686</v>
      </c>
      <c r="I32">
        <v>5.4000000000000001E-4</v>
      </c>
      <c r="J32" s="1">
        <v>45687</v>
      </c>
      <c r="K32" s="10"/>
      <c r="L32" s="8">
        <f t="shared" si="4"/>
        <v>7.7313809019428957E-4</v>
      </c>
      <c r="M32" s="8">
        <v>1293.43</v>
      </c>
    </row>
    <row r="33" spans="1:13" x14ac:dyDescent="0.35">
      <c r="A33" t="str">
        <f t="shared" si="5"/>
        <v>ISK</v>
      </c>
      <c r="B33" t="s">
        <v>51</v>
      </c>
      <c r="C33">
        <v>0</v>
      </c>
      <c r="D33">
        <v>5</v>
      </c>
      <c r="E33" t="s">
        <v>52</v>
      </c>
      <c r="F33" s="8">
        <f>VLOOKUP(A33,'TUP_FX_RATES (002)'!A:F,6,FALSE)</f>
        <v>7.2069999999999999E-3</v>
      </c>
      <c r="G33" s="8">
        <f t="shared" si="1"/>
        <v>138.75398917718886</v>
      </c>
      <c r="H33" s="1">
        <v>45686</v>
      </c>
      <c r="I33">
        <v>6.483E-3</v>
      </c>
      <c r="J33" s="1">
        <v>45687</v>
      </c>
      <c r="K33" s="10"/>
      <c r="L33" s="8">
        <f t="shared" si="4"/>
        <v>7.129819758156514E-3</v>
      </c>
      <c r="M33" s="8">
        <v>140.256</v>
      </c>
    </row>
    <row r="34" spans="1:13" x14ac:dyDescent="0.35">
      <c r="A34" t="str">
        <f t="shared" si="5"/>
        <v>ITL</v>
      </c>
      <c r="B34" t="s">
        <v>53</v>
      </c>
      <c r="C34">
        <v>0</v>
      </c>
      <c r="D34">
        <v>5</v>
      </c>
      <c r="E34" t="s">
        <v>54</v>
      </c>
      <c r="F34" s="8">
        <f>VLOOKUP(A34,'TUP_FX_RATES (002)'!A:F,6,FALSE)</f>
        <v>5.4000000000000001E-4</v>
      </c>
      <c r="G34" s="8">
        <f t="shared" si="1"/>
        <v>1851.8518518518517</v>
      </c>
      <c r="H34" s="1">
        <v>45686</v>
      </c>
      <c r="I34">
        <v>6.9330000000000003E-2</v>
      </c>
      <c r="J34" s="1">
        <v>45687</v>
      </c>
      <c r="K34" s="10"/>
      <c r="L34" s="8">
        <f t="shared" si="4"/>
        <v>5.3781657227985826E-4</v>
      </c>
      <c r="M34" s="8">
        <v>1859.37</v>
      </c>
    </row>
    <row r="35" spans="1:13" x14ac:dyDescent="0.35">
      <c r="A35" t="s">
        <v>119</v>
      </c>
      <c r="F35" s="8">
        <f>1/G35</f>
        <v>1.4104372355430184</v>
      </c>
      <c r="G35" s="8">
        <v>0.70899999999999996</v>
      </c>
      <c r="H35" s="8"/>
      <c r="I35" s="8"/>
      <c r="J35" s="8"/>
      <c r="K35" s="9"/>
      <c r="L35" s="8">
        <f t="shared" si="4"/>
        <v>1.4104372355430184</v>
      </c>
      <c r="M35" s="8">
        <v>0.70899999999999996</v>
      </c>
    </row>
    <row r="36" spans="1:13" x14ac:dyDescent="0.35">
      <c r="A36" t="str">
        <f>LEFT(B36,3)</f>
        <v>JPY</v>
      </c>
      <c r="B36" t="s">
        <v>55</v>
      </c>
      <c r="C36">
        <v>0</v>
      </c>
      <c r="D36">
        <v>5</v>
      </c>
      <c r="E36" t="s">
        <v>56</v>
      </c>
      <c r="F36" s="8">
        <f>VLOOKUP(A36,'TUP_FX_RATES (002)'!A:F,6,FALSE)</f>
        <v>6.7070000000000003E-3</v>
      </c>
      <c r="G36" s="8">
        <f t="shared" si="1"/>
        <v>149.0979573579842</v>
      </c>
      <c r="H36" s="1">
        <v>45686</v>
      </c>
      <c r="I36">
        <v>4.8230000000000002E-2</v>
      </c>
      <c r="J36" s="1">
        <v>45687</v>
      </c>
      <c r="K36" s="10"/>
      <c r="L36" s="8">
        <f t="shared" si="4"/>
        <v>6.5879624749657422E-3</v>
      </c>
      <c r="M36" s="8">
        <v>151.792</v>
      </c>
    </row>
    <row r="37" spans="1:13" x14ac:dyDescent="0.35">
      <c r="A37" t="s">
        <v>120</v>
      </c>
      <c r="F37" s="8">
        <f>1/G37</f>
        <v>7.7811928568649585E-3</v>
      </c>
      <c r="G37" s="8">
        <v>128.51499999999999</v>
      </c>
      <c r="H37" s="8"/>
      <c r="I37" s="8"/>
      <c r="J37" s="8"/>
      <c r="K37" s="9"/>
      <c r="L37" s="8">
        <f t="shared" si="4"/>
        <v>7.7975749541892465E-3</v>
      </c>
      <c r="M37" s="8">
        <v>128.245</v>
      </c>
    </row>
    <row r="38" spans="1:13" x14ac:dyDescent="0.35">
      <c r="A38" t="str">
        <f>LEFT(B38,3)</f>
        <v>KRW</v>
      </c>
      <c r="B38" t="s">
        <v>57</v>
      </c>
      <c r="C38">
        <v>0</v>
      </c>
      <c r="D38">
        <v>5</v>
      </c>
      <c r="E38" t="s">
        <v>58</v>
      </c>
      <c r="F38" s="8">
        <f>VLOOKUP(A38,'TUP_FX_RATES (002)'!A:F,6,FALSE)/100</f>
        <v>6.9760000000000004E-4</v>
      </c>
      <c r="G38" s="13">
        <f t="shared" si="1"/>
        <v>1433.4862385321101</v>
      </c>
      <c r="H38" s="1">
        <v>45686</v>
      </c>
      <c r="I38">
        <v>0.2276</v>
      </c>
      <c r="J38" s="1">
        <v>45686</v>
      </c>
      <c r="K38" s="10"/>
      <c r="L38" s="8">
        <f t="shared" si="4"/>
        <v>6.9248720629886361E-4</v>
      </c>
      <c r="M38" s="13">
        <v>1444.07</v>
      </c>
    </row>
    <row r="39" spans="1:13" x14ac:dyDescent="0.35">
      <c r="A39" t="s">
        <v>121</v>
      </c>
      <c r="F39" s="8">
        <f>1/G39</f>
        <v>3.2477760853255737</v>
      </c>
      <c r="G39" s="8">
        <v>0.30790299999999998</v>
      </c>
      <c r="H39" s="8"/>
      <c r="I39" s="8"/>
      <c r="J39" s="8"/>
      <c r="K39" s="9"/>
      <c r="L39" s="8">
        <f t="shared" si="4"/>
        <v>3.2476917031220061</v>
      </c>
      <c r="M39" s="8">
        <v>0.30791099999999999</v>
      </c>
    </row>
    <row r="40" spans="1:13" x14ac:dyDescent="0.35">
      <c r="A40" t="s">
        <v>122</v>
      </c>
      <c r="F40" s="8">
        <f>VLOOKUP(A40,'TUP_FX_RATES (002)'!A:F,6,FALSE)</f>
        <v>2E-3</v>
      </c>
      <c r="G40" s="8">
        <f t="shared" si="1"/>
        <v>500</v>
      </c>
      <c r="K40" s="10"/>
      <c r="L40" s="8">
        <f t="shared" si="4"/>
        <v>1.9827225556500652E-3</v>
      </c>
      <c r="M40" s="8">
        <v>504.35700000000003</v>
      </c>
    </row>
    <row r="41" spans="1:13" x14ac:dyDescent="0.35">
      <c r="A41" t="s">
        <v>123</v>
      </c>
      <c r="F41" s="8">
        <f>1/G41</f>
        <v>0.10179640109003586</v>
      </c>
      <c r="G41" s="8">
        <v>9.8235299999999999</v>
      </c>
      <c r="H41" s="8"/>
      <c r="I41" s="8"/>
      <c r="J41" s="8"/>
      <c r="K41" s="9"/>
      <c r="L41" s="8">
        <f t="shared" si="4"/>
        <v>0.1009904129800958</v>
      </c>
      <c r="M41" s="8">
        <v>9.9019300000000001</v>
      </c>
    </row>
    <row r="42" spans="1:13" x14ac:dyDescent="0.35">
      <c r="A42" t="s">
        <v>124</v>
      </c>
      <c r="F42" s="8">
        <f>1/G42</f>
        <v>5.4262598418787888E-2</v>
      </c>
      <c r="G42" s="8">
        <v>18.428899999999999</v>
      </c>
      <c r="H42" s="8"/>
      <c r="I42" s="8"/>
      <c r="J42" s="8"/>
      <c r="K42" s="9"/>
      <c r="L42" s="8">
        <f t="shared" si="4"/>
        <v>5.4203479863407227E-2</v>
      </c>
      <c r="M42" s="8">
        <v>18.449000000000002</v>
      </c>
    </row>
    <row r="43" spans="1:13" x14ac:dyDescent="0.35">
      <c r="A43" t="s">
        <v>125</v>
      </c>
      <c r="F43" s="8">
        <f>1/G43</f>
        <v>2.2017653754780583E-2</v>
      </c>
      <c r="G43" s="8">
        <v>45.418100000000003</v>
      </c>
      <c r="H43" s="8"/>
      <c r="I43" s="8"/>
      <c r="J43" s="8"/>
      <c r="K43" s="9"/>
      <c r="L43" s="8">
        <f t="shared" si="4"/>
        <v>2.1934249892522174E-2</v>
      </c>
      <c r="M43" s="8">
        <v>45.590800000000002</v>
      </c>
    </row>
    <row r="44" spans="1:13" x14ac:dyDescent="0.35">
      <c r="A44" t="s">
        <v>126</v>
      </c>
      <c r="F44" s="8">
        <f>1/G44</f>
        <v>5.7935413600917703E-4</v>
      </c>
      <c r="G44" s="8">
        <v>1726.06</v>
      </c>
      <c r="H44" s="8"/>
      <c r="I44" s="8"/>
      <c r="J44" s="8"/>
      <c r="K44" s="9"/>
      <c r="L44" s="8">
        <f t="shared" si="4"/>
        <v>5.8008341599522005E-4</v>
      </c>
      <c r="M44" s="8">
        <v>1723.89</v>
      </c>
    </row>
    <row r="45" spans="1:13" x14ac:dyDescent="0.35">
      <c r="A45" t="str">
        <f>LEFT(B45,3)</f>
        <v>MXN</v>
      </c>
      <c r="B45" t="s">
        <v>61</v>
      </c>
      <c r="C45">
        <v>0</v>
      </c>
      <c r="D45">
        <v>5</v>
      </c>
      <c r="E45" t="s">
        <v>62</v>
      </c>
      <c r="F45" s="8">
        <f>VLOOKUP(A45,'TUP_FX_RATES (002)'!A:F,6,FALSE)</f>
        <v>4.8959999999999997E-2</v>
      </c>
      <c r="G45" s="8">
        <f t="shared" si="1"/>
        <v>20.424836601307192</v>
      </c>
      <c r="H45" s="1">
        <v>45686</v>
      </c>
      <c r="I45">
        <v>1.7146000000000002E-2</v>
      </c>
      <c r="J45" s="1">
        <v>45687</v>
      </c>
      <c r="K45" s="10"/>
      <c r="L45" s="8">
        <f t="shared" si="4"/>
        <v>4.8841480092212716E-2</v>
      </c>
      <c r="M45" s="8">
        <v>20.474399999999999</v>
      </c>
    </row>
    <row r="46" spans="1:13" x14ac:dyDescent="0.35">
      <c r="A46" t="str">
        <f>LEFT(B46,3)</f>
        <v>MYR</v>
      </c>
      <c r="B46" t="s">
        <v>63</v>
      </c>
      <c r="C46">
        <v>0</v>
      </c>
      <c r="D46">
        <v>5</v>
      </c>
      <c r="E46" t="s">
        <v>64</v>
      </c>
      <c r="F46" s="8">
        <f>VLOOKUP(A46,'TUP_FX_RATES (002)'!A:F,6,FALSE)</f>
        <v>0.2258</v>
      </c>
      <c r="G46" s="8">
        <f t="shared" si="1"/>
        <v>4.4286979627989371</v>
      </c>
      <c r="H46" s="1">
        <v>45686</v>
      </c>
      <c r="I46">
        <v>0.73919999999999997</v>
      </c>
      <c r="J46" s="1">
        <v>45687</v>
      </c>
      <c r="K46" s="10"/>
      <c r="L46" s="8">
        <f t="shared" si="4"/>
        <v>0.22394310053701555</v>
      </c>
      <c r="M46" s="8">
        <v>4.4654199999999999</v>
      </c>
    </row>
    <row r="47" spans="1:13" x14ac:dyDescent="0.35">
      <c r="A47" t="s">
        <v>127</v>
      </c>
      <c r="F47" s="8">
        <f>1/G47</f>
        <v>1.582278481012658E-2</v>
      </c>
      <c r="G47" s="8">
        <v>63.2</v>
      </c>
      <c r="H47" s="8"/>
      <c r="I47" s="8"/>
      <c r="J47" s="8"/>
      <c r="K47" s="9"/>
      <c r="L47" s="8">
        <f t="shared" si="4"/>
        <v>1.582278481012658E-2</v>
      </c>
      <c r="M47" s="8">
        <v>63.2</v>
      </c>
    </row>
    <row r="48" spans="1:13" x14ac:dyDescent="0.35">
      <c r="A48" t="s">
        <v>128</v>
      </c>
      <c r="F48" s="8">
        <f>VLOOKUP(A48,'TUP_FX_RATES (002)'!A:F,6,FALSE)</f>
        <v>8.9599999999999999E-2</v>
      </c>
      <c r="G48" s="8">
        <f t="shared" si="1"/>
        <v>11.160714285714286</v>
      </c>
      <c r="K48" s="10"/>
      <c r="L48" s="8">
        <f t="shared" si="4"/>
        <v>8.9326389695307679E-2</v>
      </c>
      <c r="M48" s="8">
        <v>11.194900000000001</v>
      </c>
    </row>
    <row r="49" spans="1:13" x14ac:dyDescent="0.35">
      <c r="A49" t="s">
        <v>129</v>
      </c>
      <c r="F49" s="8">
        <f>VLOOKUP(A49,'TUP_FX_RATES (002)'!A:F,6,FALSE)</f>
        <v>0.56950000000000001</v>
      </c>
      <c r="G49" s="8">
        <f t="shared" si="1"/>
        <v>1.7559262510974538</v>
      </c>
      <c r="K49" s="10"/>
      <c r="L49" s="8">
        <f t="shared" si="4"/>
        <v>0.56853715390300763</v>
      </c>
      <c r="M49" s="8">
        <v>1.7588999999999999</v>
      </c>
    </row>
    <row r="50" spans="1:13" x14ac:dyDescent="0.35">
      <c r="A50" t="s">
        <v>130</v>
      </c>
      <c r="F50" s="8">
        <f>1/G50</f>
        <v>8.3124137587072527E-3</v>
      </c>
      <c r="G50" s="8">
        <v>120.30200000000001</v>
      </c>
      <c r="H50" s="8"/>
      <c r="I50" s="8"/>
      <c r="J50" s="8"/>
      <c r="K50" s="9"/>
      <c r="L50" s="8">
        <f t="shared" si="4"/>
        <v>8.307303781484681E-3</v>
      </c>
      <c r="M50" s="8">
        <v>120.376</v>
      </c>
    </row>
    <row r="51" spans="1:13" x14ac:dyDescent="0.35">
      <c r="A51" t="s">
        <v>131</v>
      </c>
      <c r="F51" s="8">
        <f>1/G51</f>
        <v>7.3347660576365922E-2</v>
      </c>
      <c r="G51" s="8">
        <v>13.633699999999999</v>
      </c>
      <c r="H51" s="8"/>
      <c r="I51" s="8"/>
      <c r="J51" s="8"/>
      <c r="K51" s="9"/>
      <c r="L51" s="8">
        <f t="shared" si="4"/>
        <v>7.2958617871943035E-2</v>
      </c>
      <c r="M51" s="8">
        <v>13.7064</v>
      </c>
    </row>
    <row r="52" spans="1:13" x14ac:dyDescent="0.35">
      <c r="A52" t="s">
        <v>132</v>
      </c>
      <c r="F52" s="8">
        <f>1/G52</f>
        <v>1.0571763243247814E-3</v>
      </c>
      <c r="G52" s="8">
        <v>945.91600000000005</v>
      </c>
      <c r="H52" s="8"/>
      <c r="I52" s="8"/>
      <c r="J52" s="8"/>
      <c r="K52" s="9"/>
      <c r="L52" s="8">
        <f t="shared" si="4"/>
        <v>1.0449844924301324E-3</v>
      </c>
      <c r="M52" s="8">
        <v>956.952</v>
      </c>
    </row>
    <row r="53" spans="1:13" x14ac:dyDescent="0.35">
      <c r="A53" t="str">
        <f>LEFT(B53,3)</f>
        <v>PHP</v>
      </c>
      <c r="B53" t="s">
        <v>69</v>
      </c>
      <c r="C53">
        <v>0</v>
      </c>
      <c r="D53">
        <v>5</v>
      </c>
      <c r="E53" t="s">
        <v>70</v>
      </c>
      <c r="F53" s="8">
        <f>VLOOKUP(A53,'TUP_FX_RATES (002)'!A:F,6,FALSE)</f>
        <v>1.7276E-2</v>
      </c>
      <c r="G53" s="8">
        <f t="shared" si="1"/>
        <v>57.883769391062749</v>
      </c>
      <c r="H53" s="1">
        <v>45681</v>
      </c>
      <c r="I53">
        <v>3.0599999999999999E-2</v>
      </c>
      <c r="J53" s="1">
        <v>45681</v>
      </c>
      <c r="K53" s="10"/>
      <c r="L53" s="8">
        <f t="shared" si="4"/>
        <v>1.7255987396226805E-2</v>
      </c>
      <c r="M53" s="8">
        <v>57.950899999999997</v>
      </c>
    </row>
    <row r="54" spans="1:13" x14ac:dyDescent="0.35">
      <c r="A54" t="s">
        <v>133</v>
      </c>
      <c r="F54" s="8">
        <f>VLOOKUP(A54,'TUP_FX_RATES (002)'!A:F,6,FALSE)</f>
        <v>0.25330000000000003</v>
      </c>
      <c r="G54" s="8">
        <f t="shared" si="1"/>
        <v>3.9478878799842079</v>
      </c>
      <c r="K54" s="10"/>
      <c r="L54" s="8">
        <f t="shared" si="4"/>
        <v>0.24353120243531201</v>
      </c>
      <c r="M54" s="8">
        <v>4.1062500000000002</v>
      </c>
    </row>
    <row r="55" spans="1:13" x14ac:dyDescent="0.35">
      <c r="A55" t="s">
        <v>134</v>
      </c>
      <c r="F55" s="8">
        <f>1/G55</f>
        <v>1.2843284952678916E-4</v>
      </c>
      <c r="G55" s="8">
        <v>7786.17</v>
      </c>
      <c r="H55" s="8"/>
      <c r="I55" s="8"/>
      <c r="J55" s="8"/>
      <c r="K55" s="9"/>
      <c r="L55" s="8">
        <f t="shared" si="4"/>
        <v>1.288007491051568E-4</v>
      </c>
      <c r="M55" s="8">
        <v>7763.93</v>
      </c>
    </row>
    <row r="56" spans="1:13" x14ac:dyDescent="0.35">
      <c r="A56" t="s">
        <v>135</v>
      </c>
      <c r="B56">
        <v>102.645</v>
      </c>
      <c r="F56" s="8">
        <f>VLOOKUP(A56,'TUP_FX_RATES (002)'!A:F,6,FALSE)</f>
        <v>0.21060000000000001</v>
      </c>
      <c r="G56" s="8">
        <f t="shared" si="1"/>
        <v>4.7483380816714149</v>
      </c>
      <c r="K56" s="10"/>
      <c r="L56" s="8">
        <f t="shared" si="4"/>
        <v>0.2094205751526676</v>
      </c>
      <c r="M56" s="8">
        <v>4.77508</v>
      </c>
    </row>
    <row r="57" spans="1:13" x14ac:dyDescent="0.35">
      <c r="A57" t="s">
        <v>136</v>
      </c>
      <c r="F57" s="8">
        <f>VLOOKUP(A57,'TUP_FX_RATES (002)'!A:F,6,FALSE)</f>
        <v>1.1520000000000001E-2</v>
      </c>
      <c r="G57" s="8">
        <f t="shared" si="1"/>
        <v>86.805555555555557</v>
      </c>
      <c r="H57" s="1">
        <v>45686</v>
      </c>
      <c r="I57">
        <v>2.3099999999999999E-2</v>
      </c>
      <c r="J57" s="1">
        <v>45687</v>
      </c>
      <c r="K57" s="10"/>
      <c r="L57" s="8">
        <f t="shared" si="4"/>
        <v>1.0755470292666169E-2</v>
      </c>
      <c r="M57" s="8">
        <f>+$M$75</f>
        <v>92.97594366300001</v>
      </c>
    </row>
    <row r="58" spans="1:13" x14ac:dyDescent="0.35">
      <c r="A58" t="s">
        <v>137</v>
      </c>
      <c r="F58" s="8">
        <f>VLOOKUP(A58,'TUP_FX_RATES (002)'!A:F,6,FALSE)</f>
        <v>9.3910999999999994E-2</v>
      </c>
      <c r="G58" s="8">
        <f t="shared" si="1"/>
        <v>10.648379849005975</v>
      </c>
      <c r="K58" s="10"/>
      <c r="L58" s="8">
        <f t="shared" si="4"/>
        <v>9.2493247992896516E-2</v>
      </c>
      <c r="M58" s="8">
        <v>10.8116</v>
      </c>
    </row>
    <row r="59" spans="1:13" x14ac:dyDescent="0.35">
      <c r="A59" t="str">
        <f>LEFT(B59,3)</f>
        <v>SGD</v>
      </c>
      <c r="B59" t="s">
        <v>79</v>
      </c>
      <c r="C59">
        <v>0</v>
      </c>
      <c r="D59">
        <v>5</v>
      </c>
      <c r="E59" t="s">
        <v>80</v>
      </c>
      <c r="F59" s="8">
        <f>VLOOKUP(A59,'TUP_FX_RATES (002)'!A:F,6,FALSE)</f>
        <v>0.74690000000000001</v>
      </c>
      <c r="G59" s="8">
        <f t="shared" si="1"/>
        <v>1.3388673182487616</v>
      </c>
      <c r="K59" s="10"/>
      <c r="L59" s="8">
        <f t="shared" si="4"/>
        <v>0.7427158146478412</v>
      </c>
      <c r="M59" s="8">
        <v>1.3464100000000001</v>
      </c>
    </row>
    <row r="60" spans="1:13" x14ac:dyDescent="0.35">
      <c r="A60" t="s">
        <v>138</v>
      </c>
      <c r="F60" s="8">
        <f>1/G60</f>
        <v>0.11428571428571428</v>
      </c>
      <c r="G60" s="8">
        <v>8.75</v>
      </c>
      <c r="H60" s="8"/>
      <c r="I60" s="8"/>
      <c r="J60" s="8"/>
      <c r="K60" s="9"/>
      <c r="L60" s="8">
        <f t="shared" si="4"/>
        <v>0.11428571428571428</v>
      </c>
      <c r="M60" s="8">
        <v>8.75</v>
      </c>
    </row>
    <row r="61" spans="1:13" x14ac:dyDescent="0.35">
      <c r="A61" t="s">
        <v>139</v>
      </c>
      <c r="F61" s="8">
        <f>1/G61</f>
        <v>2.9467492935168572E-2</v>
      </c>
      <c r="G61" s="8">
        <v>33.935699999999997</v>
      </c>
      <c r="H61" s="8"/>
      <c r="I61" s="8"/>
      <c r="J61" s="8"/>
      <c r="K61" s="9"/>
      <c r="L61" s="8">
        <f t="shared" si="4"/>
        <v>2.9624889647286063E-2</v>
      </c>
      <c r="M61" s="8">
        <v>33.755400000000002</v>
      </c>
    </row>
    <row r="62" spans="1:13" x14ac:dyDescent="0.35">
      <c r="A62" t="s">
        <v>140</v>
      </c>
      <c r="F62" s="8">
        <f>1/G62</f>
        <v>0.31734848989721082</v>
      </c>
      <c r="G62" s="8">
        <v>3.1511100000000001</v>
      </c>
      <c r="H62" s="8"/>
      <c r="I62" s="8"/>
      <c r="J62" s="8"/>
      <c r="K62" s="9"/>
      <c r="L62" s="8">
        <f t="shared" si="4"/>
        <v>0.31508765738628486</v>
      </c>
      <c r="M62" s="8">
        <v>3.1737199999999999</v>
      </c>
    </row>
    <row r="63" spans="1:13" x14ac:dyDescent="0.35">
      <c r="A63" t="s">
        <v>141</v>
      </c>
      <c r="B63" s="8">
        <f>+F34</f>
        <v>5.4000000000000001E-4</v>
      </c>
      <c r="F63" s="8">
        <f>VLOOKUP(A63,'TUP_FX_RATES (002)'!A:F,6,FALSE)</f>
        <v>2.742E-2</v>
      </c>
      <c r="G63" s="8">
        <f t="shared" si="1"/>
        <v>36.469730123997081</v>
      </c>
      <c r="K63" s="10"/>
      <c r="L63" s="8">
        <f t="shared" si="4"/>
        <v>2.7659992310522137E-2</v>
      </c>
      <c r="M63" s="8">
        <v>36.153300000000002</v>
      </c>
    </row>
    <row r="64" spans="1:13" x14ac:dyDescent="0.35">
      <c r="A64" t="str">
        <f>LEFT(B64,3)</f>
        <v>TWD</v>
      </c>
      <c r="B64" t="s">
        <v>83</v>
      </c>
      <c r="C64">
        <v>0</v>
      </c>
      <c r="D64">
        <v>5</v>
      </c>
      <c r="E64" t="s">
        <v>84</v>
      </c>
      <c r="F64" s="8">
        <f>VLOOKUP(A64,'TUP_FX_RATES (002)'!A:F,6,FALSE)</f>
        <v>3.0485999999999999E-2</v>
      </c>
      <c r="G64" s="8">
        <f t="shared" si="1"/>
        <v>32.801941874958999</v>
      </c>
      <c r="K64" s="10"/>
      <c r="L64" s="8">
        <f t="shared" si="4"/>
        <v>3.0496079728950843E-2</v>
      </c>
      <c r="M64" s="8">
        <v>32.7911</v>
      </c>
    </row>
    <row r="65" spans="1:13" x14ac:dyDescent="0.35">
      <c r="A65" t="s">
        <v>142</v>
      </c>
      <c r="B65" s="8" t="e">
        <f>+B63/B64</f>
        <v>#VALUE!</v>
      </c>
      <c r="F65" s="8">
        <f>VLOOKUP(A65,'TUP_FX_RATES (002)'!A:F,6,FALSE)</f>
        <v>2.4E-2</v>
      </c>
      <c r="G65" s="8">
        <f t="shared" si="1"/>
        <v>41.666666666666664</v>
      </c>
      <c r="K65" s="10"/>
      <c r="L65" s="8">
        <f t="shared" si="4"/>
        <v>2.4160308478818657E-2</v>
      </c>
      <c r="M65" s="8">
        <v>41.3902</v>
      </c>
    </row>
    <row r="66" spans="1:13" x14ac:dyDescent="0.35">
      <c r="A66" t="s">
        <v>103</v>
      </c>
      <c r="F66" s="8">
        <v>1</v>
      </c>
      <c r="G66" s="8">
        <v>1</v>
      </c>
      <c r="H66" s="8"/>
      <c r="I66" s="8"/>
      <c r="J66" s="8"/>
      <c r="K66" s="9"/>
      <c r="L66" s="8">
        <v>1</v>
      </c>
      <c r="M66" s="8">
        <v>1</v>
      </c>
    </row>
    <row r="67" spans="1:13" x14ac:dyDescent="0.35">
      <c r="A67" t="str">
        <f>LEFT(B67,3)</f>
        <v>UYU</v>
      </c>
      <c r="B67" t="s">
        <v>89</v>
      </c>
      <c r="C67">
        <v>0</v>
      </c>
      <c r="D67">
        <v>5</v>
      </c>
      <c r="E67" t="s">
        <v>90</v>
      </c>
      <c r="F67" s="8">
        <f>VLOOKUP(A67,'TUP_FX_RATES (002)'!A:F,6,FALSE)</f>
        <v>2.35E-2</v>
      </c>
      <c r="G67" s="8">
        <f t="shared" si="1"/>
        <v>42.553191489361701</v>
      </c>
      <c r="K67" s="10"/>
      <c r="L67" s="8">
        <f t="shared" si="4"/>
        <v>2.3359082828971804E-2</v>
      </c>
      <c r="M67" s="8">
        <v>42.809899999999999</v>
      </c>
    </row>
    <row r="68" spans="1:13" x14ac:dyDescent="0.35">
      <c r="A68" t="s">
        <v>143</v>
      </c>
      <c r="F68" s="8">
        <f>1/G68</f>
        <v>1.2602394454946441E-2</v>
      </c>
      <c r="G68" s="8">
        <v>79.349999999999994</v>
      </c>
      <c r="K68" s="10"/>
      <c r="L68" s="8">
        <f t="shared" si="4"/>
        <v>1.2602394454946441E-2</v>
      </c>
      <c r="M68" s="8">
        <v>79.349999999999994</v>
      </c>
    </row>
    <row r="69" spans="1:13" x14ac:dyDescent="0.35">
      <c r="A69" t="s">
        <v>144</v>
      </c>
      <c r="F69" s="8">
        <f>VLOOKUP(A69,'TUP_FX_RATES (002)'!A:F,6,FALSE)</f>
        <v>3.9138000000000002</v>
      </c>
      <c r="G69" s="8">
        <f t="shared" ref="G69:G70" si="6">1/F69</f>
        <v>0.25550615769840052</v>
      </c>
      <c r="K69" s="10"/>
      <c r="L69" s="8">
        <f t="shared" si="4"/>
        <v>3.9388687568930205</v>
      </c>
      <c r="M69" s="8">
        <f>25388/100000</f>
        <v>0.25387999999999999</v>
      </c>
    </row>
    <row r="70" spans="1:13" x14ac:dyDescent="0.35">
      <c r="A70" t="s">
        <v>145</v>
      </c>
      <c r="F70" s="8">
        <f>VLOOKUP(A70,'TUP_FX_RATES (002)'!A:F,6,FALSE)</f>
        <v>5.4371999999999997E-2</v>
      </c>
      <c r="G70" s="8">
        <f t="shared" si="6"/>
        <v>18.391819318767013</v>
      </c>
      <c r="K70" s="10"/>
      <c r="L70" s="8">
        <f t="shared" si="4"/>
        <v>5.4149474208605428E-2</v>
      </c>
      <c r="M70" s="8">
        <v>18.467400000000001</v>
      </c>
    </row>
    <row r="71" spans="1:13" x14ac:dyDescent="0.35">
      <c r="A71" t="s">
        <v>146</v>
      </c>
      <c r="F71" s="8">
        <f>1/G71</f>
        <v>3.5243905447650464E-2</v>
      </c>
      <c r="G71" s="8">
        <v>28.373699999999999</v>
      </c>
      <c r="H71" s="8"/>
      <c r="I71" s="8"/>
      <c r="J71" s="8"/>
      <c r="K71" s="9"/>
      <c r="L71" s="8">
        <f t="shared" si="4"/>
        <v>3.5598336845702565E-2</v>
      </c>
      <c r="M71" s="8">
        <v>28.091200000000001</v>
      </c>
    </row>
    <row r="75" spans="1:13" hidden="1" x14ac:dyDescent="0.35">
      <c r="A75" t="s">
        <v>147</v>
      </c>
      <c r="F75">
        <f>+F76/F77</f>
        <v>86.855984740104915</v>
      </c>
      <c r="M75">
        <f>+M76/M77</f>
        <v>92.97594366300001</v>
      </c>
    </row>
    <row r="76" spans="1:13" hidden="1" x14ac:dyDescent="0.35">
      <c r="A76" t="s">
        <v>148</v>
      </c>
      <c r="F76">
        <v>91.0685</v>
      </c>
      <c r="M76">
        <v>96.8215</v>
      </c>
    </row>
    <row r="77" spans="1:13" hidden="1" x14ac:dyDescent="0.35">
      <c r="A77" t="s">
        <v>149</v>
      </c>
      <c r="F77" s="8">
        <f>+$F$21</f>
        <v>1.0485</v>
      </c>
      <c r="M77" s="8">
        <f>+$L$21</f>
        <v>1.0413607669413776</v>
      </c>
    </row>
  </sheetData>
  <autoFilter ref="A4:M71"/>
  <mergeCells count="2">
    <mergeCell ref="F1:G1"/>
    <mergeCell ref="L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F17" sqref="F17"/>
    </sheetView>
  </sheetViews>
  <sheetFormatPr defaultRowHeight="14.5" x14ac:dyDescent="0.35"/>
  <cols>
    <col min="1" max="1" width="10.90625" customWidth="1"/>
    <col min="2" max="2" width="14.6328125" bestFit="1" customWidth="1"/>
    <col min="3" max="3" width="11.6328125" bestFit="1" customWidth="1"/>
    <col min="4" max="4" width="9.453125" bestFit="1" customWidth="1"/>
    <col min="5" max="5" width="23.81640625" bestFit="1" customWidth="1"/>
    <col min="6" max="6" width="12.36328125" bestFit="1" customWidth="1"/>
    <col min="7" max="7" width="22.81640625" bestFit="1" customWidth="1"/>
    <col min="8" max="8" width="8.81640625" bestFit="1" customWidth="1"/>
    <col min="9" max="9" width="15.81640625" bestFit="1" customWidth="1"/>
  </cols>
  <sheetData>
    <row r="1" spans="1:9" x14ac:dyDescent="0.35">
      <c r="A1" t="s">
        <v>150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35">
      <c r="A2" t="str">
        <f>LEFT(B2,3)</f>
        <v>ARS</v>
      </c>
      <c r="B2" t="s">
        <v>8</v>
      </c>
      <c r="C2">
        <v>0</v>
      </c>
      <c r="D2">
        <v>5</v>
      </c>
      <c r="E2" t="s">
        <v>9</v>
      </c>
      <c r="F2">
        <v>9.4200000000000002E-4</v>
      </c>
      <c r="G2" s="1">
        <v>45714</v>
      </c>
      <c r="H2">
        <v>9.4200000000000002E-4</v>
      </c>
      <c r="I2" s="1">
        <v>45714</v>
      </c>
    </row>
    <row r="3" spans="1:9" x14ac:dyDescent="0.35">
      <c r="A3" t="str">
        <f t="shared" ref="A3:A45" si="0">LEFT(B3,3)</f>
        <v>AUD</v>
      </c>
      <c r="B3" t="s">
        <v>10</v>
      </c>
      <c r="C3">
        <v>0</v>
      </c>
      <c r="D3">
        <v>5</v>
      </c>
      <c r="E3" t="s">
        <v>11</v>
      </c>
      <c r="F3">
        <v>0.63049999999999995</v>
      </c>
      <c r="G3" s="1">
        <v>45714</v>
      </c>
      <c r="H3">
        <v>0.62949999999999995</v>
      </c>
      <c r="I3" s="1">
        <v>45715</v>
      </c>
    </row>
    <row r="4" spans="1:9" x14ac:dyDescent="0.35">
      <c r="A4" t="str">
        <f t="shared" si="0"/>
        <v>BGN</v>
      </c>
      <c r="B4" t="s">
        <v>12</v>
      </c>
      <c r="C4">
        <v>0</v>
      </c>
      <c r="D4">
        <v>5</v>
      </c>
      <c r="E4" t="s">
        <v>13</v>
      </c>
      <c r="F4">
        <v>0.53610000000000002</v>
      </c>
      <c r="G4" s="1">
        <v>45714</v>
      </c>
      <c r="H4">
        <v>0.5353</v>
      </c>
      <c r="I4" s="1">
        <v>45715</v>
      </c>
    </row>
    <row r="5" spans="1:9" x14ac:dyDescent="0.35">
      <c r="A5" t="str">
        <f t="shared" si="0"/>
        <v>BRL</v>
      </c>
      <c r="B5" t="s">
        <v>14</v>
      </c>
      <c r="C5">
        <v>0</v>
      </c>
      <c r="D5">
        <v>5</v>
      </c>
      <c r="E5" t="s">
        <v>15</v>
      </c>
      <c r="F5">
        <v>0.17199999999999999</v>
      </c>
      <c r="G5" s="1">
        <v>45714</v>
      </c>
      <c r="H5">
        <v>0.17199999999999999</v>
      </c>
      <c r="I5" s="1">
        <v>45714</v>
      </c>
    </row>
    <row r="6" spans="1:9" x14ac:dyDescent="0.35">
      <c r="A6" t="str">
        <f t="shared" si="0"/>
        <v>CAD</v>
      </c>
      <c r="B6" t="s">
        <v>16</v>
      </c>
      <c r="C6">
        <v>0</v>
      </c>
      <c r="D6">
        <v>5</v>
      </c>
      <c r="E6" t="s">
        <v>17</v>
      </c>
      <c r="F6">
        <v>0.69750000000000001</v>
      </c>
      <c r="G6" s="1">
        <v>45714</v>
      </c>
      <c r="H6">
        <v>0.6966</v>
      </c>
      <c r="I6" s="1">
        <v>45715</v>
      </c>
    </row>
    <row r="7" spans="1:9" x14ac:dyDescent="0.35">
      <c r="A7" t="str">
        <f t="shared" si="0"/>
        <v>CHF</v>
      </c>
      <c r="B7" t="s">
        <v>18</v>
      </c>
      <c r="C7">
        <v>0</v>
      </c>
      <c r="D7">
        <v>5</v>
      </c>
      <c r="E7" t="s">
        <v>19</v>
      </c>
      <c r="F7">
        <v>1.1175999999999999</v>
      </c>
      <c r="G7" s="1">
        <v>45714</v>
      </c>
      <c r="H7">
        <v>1.1153999999999999</v>
      </c>
      <c r="I7" s="1">
        <v>45715</v>
      </c>
    </row>
    <row r="8" spans="1:9" x14ac:dyDescent="0.35">
      <c r="A8" t="str">
        <f t="shared" si="0"/>
        <v>CNY</v>
      </c>
      <c r="B8" t="s">
        <v>20</v>
      </c>
      <c r="C8">
        <v>0</v>
      </c>
      <c r="D8">
        <v>5</v>
      </c>
      <c r="E8" t="s">
        <v>21</v>
      </c>
      <c r="F8">
        <v>0.13778000000000001</v>
      </c>
      <c r="G8" s="1">
        <v>45714</v>
      </c>
      <c r="H8">
        <v>0.1376</v>
      </c>
      <c r="I8" s="1">
        <v>45715</v>
      </c>
    </row>
    <row r="9" spans="1:9" x14ac:dyDescent="0.35">
      <c r="A9" t="str">
        <f t="shared" si="0"/>
        <v>COP</v>
      </c>
      <c r="B9" t="s">
        <v>22</v>
      </c>
      <c r="C9">
        <v>0</v>
      </c>
      <c r="D9">
        <v>5</v>
      </c>
      <c r="E9" t="s">
        <v>23</v>
      </c>
      <c r="F9">
        <v>2.4362000000000002E-2</v>
      </c>
      <c r="G9" s="1">
        <v>45714</v>
      </c>
      <c r="H9">
        <v>2.4362000000000002E-2</v>
      </c>
      <c r="I9" s="1">
        <v>45714</v>
      </c>
    </row>
    <row r="10" spans="1:9" x14ac:dyDescent="0.35">
      <c r="A10" t="str">
        <f t="shared" si="0"/>
        <v>CZK</v>
      </c>
      <c r="B10" t="s">
        <v>24</v>
      </c>
      <c r="C10">
        <v>0</v>
      </c>
      <c r="D10">
        <v>5</v>
      </c>
      <c r="E10" t="s">
        <v>25</v>
      </c>
      <c r="F10">
        <v>4.2053E-2</v>
      </c>
      <c r="G10" s="1">
        <v>45714</v>
      </c>
      <c r="H10">
        <v>4.1987999999999998E-2</v>
      </c>
      <c r="I10" s="1">
        <v>45715</v>
      </c>
    </row>
    <row r="11" spans="1:9" x14ac:dyDescent="0.35">
      <c r="A11" t="str">
        <f t="shared" si="0"/>
        <v>DKK</v>
      </c>
      <c r="B11" t="s">
        <v>26</v>
      </c>
      <c r="C11">
        <v>0</v>
      </c>
      <c r="D11">
        <v>5</v>
      </c>
      <c r="E11" t="s">
        <v>27</v>
      </c>
      <c r="F11">
        <v>0.1406</v>
      </c>
      <c r="G11" s="1">
        <v>45714</v>
      </c>
      <c r="H11">
        <v>0.1404</v>
      </c>
      <c r="I11" s="1">
        <v>45715</v>
      </c>
    </row>
    <row r="12" spans="1:9" x14ac:dyDescent="0.35">
      <c r="A12" t="str">
        <f t="shared" si="0"/>
        <v>DOP</v>
      </c>
      <c r="B12" t="s">
        <v>28</v>
      </c>
      <c r="C12">
        <v>0</v>
      </c>
      <c r="D12">
        <v>5</v>
      </c>
      <c r="E12" t="s">
        <v>29</v>
      </c>
      <c r="F12">
        <v>1.6029000000000002E-2</v>
      </c>
      <c r="G12" s="1">
        <v>45714</v>
      </c>
      <c r="H12">
        <v>1.602E-2</v>
      </c>
      <c r="I12" s="1">
        <v>45715</v>
      </c>
    </row>
    <row r="13" spans="1:9" x14ac:dyDescent="0.35">
      <c r="A13" t="str">
        <f t="shared" si="0"/>
        <v>EUR</v>
      </c>
      <c r="B13" t="s">
        <v>30</v>
      </c>
      <c r="C13">
        <v>0</v>
      </c>
      <c r="D13">
        <v>5</v>
      </c>
      <c r="E13" t="s">
        <v>31</v>
      </c>
      <c r="F13">
        <v>1.0485</v>
      </c>
      <c r="G13" s="1">
        <v>45714</v>
      </c>
      <c r="H13">
        <v>1.0469999999999999</v>
      </c>
      <c r="I13" s="1">
        <v>45715</v>
      </c>
    </row>
    <row r="14" spans="1:9" x14ac:dyDescent="0.35">
      <c r="A14" t="str">
        <f t="shared" si="0"/>
        <v>GBP</v>
      </c>
      <c r="B14" t="s">
        <v>32</v>
      </c>
      <c r="C14">
        <v>0</v>
      </c>
      <c r="D14">
        <v>5</v>
      </c>
      <c r="E14" t="s">
        <v>33</v>
      </c>
      <c r="F14">
        <v>1.2676000000000001</v>
      </c>
      <c r="G14" s="1">
        <v>45714</v>
      </c>
      <c r="H14">
        <v>1.2661</v>
      </c>
      <c r="I14" s="1">
        <v>45715</v>
      </c>
    </row>
    <row r="15" spans="1:9" x14ac:dyDescent="0.35">
      <c r="A15" t="str">
        <f t="shared" si="0"/>
        <v>HKD</v>
      </c>
      <c r="B15" t="s">
        <v>34</v>
      </c>
      <c r="C15">
        <v>0</v>
      </c>
      <c r="D15">
        <v>5</v>
      </c>
      <c r="E15" t="s">
        <v>35</v>
      </c>
      <c r="F15">
        <v>0.12862999999999999</v>
      </c>
      <c r="G15" s="1">
        <v>45714</v>
      </c>
      <c r="H15">
        <v>0.12861</v>
      </c>
      <c r="I15" s="1">
        <v>45715</v>
      </c>
    </row>
    <row r="16" spans="1:9" x14ac:dyDescent="0.35">
      <c r="A16" t="str">
        <f t="shared" si="0"/>
        <v>HUF</v>
      </c>
      <c r="B16" t="s">
        <v>36</v>
      </c>
      <c r="C16">
        <v>0</v>
      </c>
      <c r="D16">
        <v>5</v>
      </c>
      <c r="E16" t="s">
        <v>37</v>
      </c>
      <c r="F16">
        <v>2.6199999999999999E-3</v>
      </c>
      <c r="G16" s="1">
        <v>45714</v>
      </c>
      <c r="H16">
        <v>2.6199999999999999E-3</v>
      </c>
      <c r="I16" s="1">
        <v>45715</v>
      </c>
    </row>
    <row r="17" spans="1:9" x14ac:dyDescent="0.35">
      <c r="A17" t="str">
        <f t="shared" si="0"/>
        <v>IDR</v>
      </c>
      <c r="B17" t="s">
        <v>38</v>
      </c>
      <c r="C17">
        <v>0</v>
      </c>
      <c r="D17">
        <v>5</v>
      </c>
      <c r="E17" t="s">
        <v>39</v>
      </c>
      <c r="F17">
        <v>6.1047999999999998E-2</v>
      </c>
      <c r="G17" s="1">
        <v>45714</v>
      </c>
      <c r="H17">
        <v>6.0831000000000003E-2</v>
      </c>
      <c r="I17" s="1">
        <v>45715</v>
      </c>
    </row>
    <row r="18" spans="1:9" x14ac:dyDescent="0.35">
      <c r="A18" t="str">
        <f t="shared" si="0"/>
        <v>IEP</v>
      </c>
      <c r="B18" t="s">
        <v>40</v>
      </c>
      <c r="C18">
        <v>0</v>
      </c>
      <c r="D18">
        <v>5</v>
      </c>
      <c r="E18" t="s">
        <v>41</v>
      </c>
      <c r="F18">
        <v>1.3312999999999999</v>
      </c>
      <c r="G18" s="1">
        <v>45714</v>
      </c>
      <c r="H18">
        <v>1.3293999999999999</v>
      </c>
      <c r="I18" s="1">
        <v>45715</v>
      </c>
    </row>
    <row r="19" spans="1:9" x14ac:dyDescent="0.35">
      <c r="A19" t="str">
        <f t="shared" si="0"/>
        <v>ILS</v>
      </c>
      <c r="B19" t="s">
        <v>42</v>
      </c>
      <c r="C19">
        <v>0</v>
      </c>
      <c r="D19">
        <v>5</v>
      </c>
      <c r="E19" t="s">
        <v>43</v>
      </c>
      <c r="F19">
        <v>0.28042400000000001</v>
      </c>
      <c r="G19" s="1">
        <v>45714</v>
      </c>
      <c r="H19">
        <v>0.28086</v>
      </c>
      <c r="I19" s="1">
        <v>45715</v>
      </c>
    </row>
    <row r="20" spans="1:9" x14ac:dyDescent="0.35">
      <c r="A20" t="str">
        <f t="shared" si="0"/>
        <v>INR</v>
      </c>
      <c r="B20" t="s">
        <v>44</v>
      </c>
      <c r="C20">
        <v>0</v>
      </c>
      <c r="D20">
        <v>5</v>
      </c>
      <c r="E20" t="s">
        <v>45</v>
      </c>
      <c r="F20">
        <v>1.1467E-2</v>
      </c>
      <c r="G20" s="1">
        <v>45713</v>
      </c>
      <c r="H20">
        <v>1.1468000000000001E-2</v>
      </c>
      <c r="I20" s="1">
        <v>45715</v>
      </c>
    </row>
    <row r="21" spans="1:9" x14ac:dyDescent="0.35">
      <c r="A21" t="str">
        <f t="shared" si="0"/>
        <v>IQD</v>
      </c>
      <c r="B21" t="s">
        <v>46</v>
      </c>
      <c r="C21">
        <v>0</v>
      </c>
      <c r="D21">
        <v>5</v>
      </c>
      <c r="E21" t="s">
        <v>47</v>
      </c>
      <c r="F21">
        <v>7.6300000000000007E-2</v>
      </c>
      <c r="G21" s="1">
        <v>45714</v>
      </c>
      <c r="H21">
        <v>7.6300000000000007E-2</v>
      </c>
      <c r="I21" s="1">
        <v>45715</v>
      </c>
    </row>
    <row r="22" spans="1:9" x14ac:dyDescent="0.35">
      <c r="A22" t="str">
        <f t="shared" si="0"/>
        <v>IRR</v>
      </c>
      <c r="B22" t="s">
        <v>48</v>
      </c>
      <c r="C22">
        <v>0</v>
      </c>
      <c r="D22">
        <v>5</v>
      </c>
      <c r="E22" t="s">
        <v>49</v>
      </c>
      <c r="F22" t="s">
        <v>50</v>
      </c>
      <c r="G22" t="s">
        <v>50</v>
      </c>
      <c r="H22" t="s">
        <v>50</v>
      </c>
      <c r="I22" t="s">
        <v>50</v>
      </c>
    </row>
    <row r="23" spans="1:9" x14ac:dyDescent="0.35">
      <c r="A23" t="str">
        <f t="shared" si="0"/>
        <v>ISK</v>
      </c>
      <c r="B23" t="s">
        <v>51</v>
      </c>
      <c r="C23">
        <v>0</v>
      </c>
      <c r="D23">
        <v>5</v>
      </c>
      <c r="E23" t="s">
        <v>52</v>
      </c>
      <c r="F23">
        <v>7.2069999999999999E-3</v>
      </c>
      <c r="G23" s="1">
        <v>45714</v>
      </c>
      <c r="H23">
        <v>7.1939999999999999E-3</v>
      </c>
      <c r="I23" s="1">
        <v>45715</v>
      </c>
    </row>
    <row r="24" spans="1:9" x14ac:dyDescent="0.35">
      <c r="A24" t="str">
        <f t="shared" si="0"/>
        <v>ITL</v>
      </c>
      <c r="B24" t="s">
        <v>53</v>
      </c>
      <c r="C24">
        <v>0</v>
      </c>
      <c r="D24">
        <v>5</v>
      </c>
      <c r="E24" t="s">
        <v>54</v>
      </c>
      <c r="F24">
        <v>5.4000000000000001E-4</v>
      </c>
      <c r="G24" s="1">
        <v>45714</v>
      </c>
      <c r="H24">
        <v>5.4000000000000001E-4</v>
      </c>
      <c r="I24" s="1">
        <v>45715</v>
      </c>
    </row>
    <row r="25" spans="1:9" x14ac:dyDescent="0.35">
      <c r="A25" t="str">
        <f t="shared" si="0"/>
        <v>JPY</v>
      </c>
      <c r="B25" t="s">
        <v>55</v>
      </c>
      <c r="C25">
        <v>0</v>
      </c>
      <c r="D25">
        <v>5</v>
      </c>
      <c r="E25" t="s">
        <v>56</v>
      </c>
      <c r="F25">
        <v>6.7070000000000003E-3</v>
      </c>
      <c r="G25" s="1">
        <v>45714</v>
      </c>
      <c r="H25">
        <v>6.6959999999999997E-3</v>
      </c>
      <c r="I25" s="1">
        <v>45715</v>
      </c>
    </row>
    <row r="26" spans="1:9" x14ac:dyDescent="0.35">
      <c r="A26" t="str">
        <f t="shared" si="0"/>
        <v>KRW</v>
      </c>
      <c r="B26" t="s">
        <v>57</v>
      </c>
      <c r="C26">
        <v>0</v>
      </c>
      <c r="D26">
        <v>5</v>
      </c>
      <c r="E26" t="s">
        <v>58</v>
      </c>
      <c r="F26">
        <v>6.9760000000000003E-2</v>
      </c>
      <c r="G26" s="1">
        <v>45714</v>
      </c>
      <c r="H26">
        <v>6.9360000000000005E-2</v>
      </c>
      <c r="I26" s="1">
        <v>45715</v>
      </c>
    </row>
    <row r="27" spans="1:9" x14ac:dyDescent="0.35">
      <c r="A27" t="str">
        <f t="shared" si="0"/>
        <v>KZT</v>
      </c>
      <c r="B27" t="s">
        <v>59</v>
      </c>
      <c r="C27">
        <v>0</v>
      </c>
      <c r="D27">
        <v>5</v>
      </c>
      <c r="E27" t="s">
        <v>60</v>
      </c>
      <c r="F27">
        <v>2E-3</v>
      </c>
      <c r="G27" s="1">
        <v>45714</v>
      </c>
      <c r="H27">
        <v>2E-3</v>
      </c>
      <c r="I27" s="1">
        <v>45715</v>
      </c>
    </row>
    <row r="28" spans="1:9" x14ac:dyDescent="0.35">
      <c r="A28" t="str">
        <f t="shared" si="0"/>
        <v>MXN</v>
      </c>
      <c r="B28" t="s">
        <v>61</v>
      </c>
      <c r="C28">
        <v>0</v>
      </c>
      <c r="D28">
        <v>5</v>
      </c>
      <c r="E28" t="s">
        <v>62</v>
      </c>
      <c r="F28">
        <v>4.8959999999999997E-2</v>
      </c>
      <c r="G28" s="1">
        <v>45714</v>
      </c>
      <c r="H28">
        <v>4.8989999999999999E-2</v>
      </c>
      <c r="I28" s="1">
        <v>45715</v>
      </c>
    </row>
    <row r="29" spans="1:9" x14ac:dyDescent="0.35">
      <c r="A29" t="str">
        <f t="shared" si="0"/>
        <v>MYR</v>
      </c>
      <c r="B29" t="s">
        <v>63</v>
      </c>
      <c r="C29">
        <v>0</v>
      </c>
      <c r="D29">
        <v>5</v>
      </c>
      <c r="E29" t="s">
        <v>64</v>
      </c>
      <c r="F29">
        <v>0.2258</v>
      </c>
      <c r="G29" s="1">
        <v>45714</v>
      </c>
      <c r="H29">
        <v>0.22509999999999999</v>
      </c>
      <c r="I29" s="1">
        <v>45715</v>
      </c>
    </row>
    <row r="30" spans="1:9" x14ac:dyDescent="0.35">
      <c r="A30" t="str">
        <f t="shared" si="0"/>
        <v>NOK</v>
      </c>
      <c r="B30" t="s">
        <v>65</v>
      </c>
      <c r="C30">
        <v>0</v>
      </c>
      <c r="D30">
        <v>5</v>
      </c>
      <c r="E30" t="s">
        <v>66</v>
      </c>
      <c r="F30">
        <v>8.9599999999999999E-2</v>
      </c>
      <c r="G30" s="1">
        <v>45714</v>
      </c>
      <c r="H30">
        <v>8.9499999999999996E-2</v>
      </c>
      <c r="I30" s="1">
        <v>45715</v>
      </c>
    </row>
    <row r="31" spans="1:9" x14ac:dyDescent="0.35">
      <c r="A31" t="str">
        <f t="shared" si="0"/>
        <v>NZD</v>
      </c>
      <c r="B31" t="s">
        <v>67</v>
      </c>
      <c r="C31">
        <v>0</v>
      </c>
      <c r="D31">
        <v>5</v>
      </c>
      <c r="E31" t="s">
        <v>68</v>
      </c>
      <c r="F31">
        <v>0.56950000000000001</v>
      </c>
      <c r="G31" s="1">
        <v>45714</v>
      </c>
      <c r="H31">
        <v>0.56810000000000005</v>
      </c>
      <c r="I31" s="1">
        <v>45715</v>
      </c>
    </row>
    <row r="32" spans="1:9" x14ac:dyDescent="0.35">
      <c r="A32" t="str">
        <f t="shared" si="0"/>
        <v>PHP</v>
      </c>
      <c r="B32" t="s">
        <v>69</v>
      </c>
      <c r="C32">
        <v>0</v>
      </c>
      <c r="D32">
        <v>5</v>
      </c>
      <c r="E32" t="s">
        <v>70</v>
      </c>
      <c r="F32">
        <v>1.7276E-2</v>
      </c>
      <c r="G32" s="1">
        <v>45714</v>
      </c>
      <c r="H32">
        <v>1.7270000000000001E-2</v>
      </c>
      <c r="I32" s="1">
        <v>45715</v>
      </c>
    </row>
    <row r="33" spans="1:9" x14ac:dyDescent="0.35">
      <c r="A33" t="str">
        <f t="shared" si="0"/>
        <v>PLN</v>
      </c>
      <c r="B33" t="s">
        <v>71</v>
      </c>
      <c r="C33">
        <v>0</v>
      </c>
      <c r="D33">
        <v>5</v>
      </c>
      <c r="E33" t="s">
        <v>72</v>
      </c>
      <c r="F33">
        <v>0.25330000000000003</v>
      </c>
      <c r="G33" s="1">
        <v>45714</v>
      </c>
      <c r="H33">
        <v>0.25290000000000001</v>
      </c>
      <c r="I33" s="1">
        <v>45715</v>
      </c>
    </row>
    <row r="34" spans="1:9" x14ac:dyDescent="0.35">
      <c r="A34" t="str">
        <f t="shared" si="0"/>
        <v>RON</v>
      </c>
      <c r="B34" t="s">
        <v>73</v>
      </c>
      <c r="C34">
        <v>0</v>
      </c>
      <c r="D34">
        <v>5</v>
      </c>
      <c r="E34" t="s">
        <v>74</v>
      </c>
      <c r="F34">
        <v>0.21060000000000001</v>
      </c>
      <c r="G34" s="1">
        <v>45714</v>
      </c>
      <c r="H34">
        <v>0.21029999999999999</v>
      </c>
      <c r="I34" s="1">
        <v>45715</v>
      </c>
    </row>
    <row r="35" spans="1:9" x14ac:dyDescent="0.35">
      <c r="A35" t="str">
        <f t="shared" si="0"/>
        <v>RUB</v>
      </c>
      <c r="B35" t="s">
        <v>75</v>
      </c>
      <c r="C35">
        <v>0</v>
      </c>
      <c r="D35">
        <v>5</v>
      </c>
      <c r="E35" t="s">
        <v>76</v>
      </c>
      <c r="F35">
        <v>1.1520000000000001E-2</v>
      </c>
      <c r="G35" s="1">
        <v>45714</v>
      </c>
      <c r="H35">
        <v>1.1560000000000001E-2</v>
      </c>
      <c r="I35" s="1">
        <v>45715</v>
      </c>
    </row>
    <row r="36" spans="1:9" x14ac:dyDescent="0.35">
      <c r="A36" t="str">
        <f t="shared" si="0"/>
        <v>SEK</v>
      </c>
      <c r="B36" t="s">
        <v>77</v>
      </c>
      <c r="C36">
        <v>0</v>
      </c>
      <c r="D36">
        <v>5</v>
      </c>
      <c r="E36" t="s">
        <v>78</v>
      </c>
      <c r="F36">
        <v>9.3910999999999994E-2</v>
      </c>
      <c r="G36" s="1">
        <v>45714</v>
      </c>
      <c r="H36">
        <v>9.3806E-2</v>
      </c>
      <c r="I36" s="1">
        <v>45715</v>
      </c>
    </row>
    <row r="37" spans="1:9" x14ac:dyDescent="0.35">
      <c r="A37" t="str">
        <f t="shared" si="0"/>
        <v>SGD</v>
      </c>
      <c r="B37" t="s">
        <v>79</v>
      </c>
      <c r="C37">
        <v>0</v>
      </c>
      <c r="D37">
        <v>5</v>
      </c>
      <c r="E37" t="s">
        <v>80</v>
      </c>
      <c r="F37">
        <v>0.74690000000000001</v>
      </c>
      <c r="G37" s="1">
        <v>45714</v>
      </c>
      <c r="H37">
        <v>0.74590000000000001</v>
      </c>
      <c r="I37" s="1">
        <v>45715</v>
      </c>
    </row>
    <row r="38" spans="1:9" x14ac:dyDescent="0.35">
      <c r="A38" t="str">
        <f t="shared" si="0"/>
        <v>TRY</v>
      </c>
      <c r="B38" t="s">
        <v>81</v>
      </c>
      <c r="C38">
        <v>0</v>
      </c>
      <c r="D38">
        <v>5</v>
      </c>
      <c r="E38" t="s">
        <v>82</v>
      </c>
      <c r="F38">
        <v>2.742E-2</v>
      </c>
      <c r="G38" s="1">
        <v>45714</v>
      </c>
      <c r="H38">
        <v>2.7439999999999999E-2</v>
      </c>
      <c r="I38" s="1">
        <v>45715</v>
      </c>
    </row>
    <row r="39" spans="1:9" x14ac:dyDescent="0.35">
      <c r="A39" t="str">
        <f t="shared" si="0"/>
        <v>TWD</v>
      </c>
      <c r="B39" t="s">
        <v>83</v>
      </c>
      <c r="C39">
        <v>0</v>
      </c>
      <c r="D39">
        <v>5</v>
      </c>
      <c r="E39" t="s">
        <v>84</v>
      </c>
      <c r="F39">
        <v>3.0485999999999999E-2</v>
      </c>
      <c r="G39" s="1">
        <v>45714</v>
      </c>
      <c r="H39">
        <v>3.0467999999999999E-2</v>
      </c>
      <c r="I39" s="1">
        <v>45715</v>
      </c>
    </row>
    <row r="40" spans="1:9" x14ac:dyDescent="0.35">
      <c r="A40" t="str">
        <f t="shared" si="0"/>
        <v>UAH</v>
      </c>
      <c r="B40" t="s">
        <v>85</v>
      </c>
      <c r="C40">
        <v>0</v>
      </c>
      <c r="D40">
        <v>5</v>
      </c>
      <c r="E40" t="s">
        <v>86</v>
      </c>
      <c r="F40">
        <v>2.4E-2</v>
      </c>
      <c r="G40" s="1">
        <v>45714</v>
      </c>
      <c r="H40">
        <v>2.4E-2</v>
      </c>
      <c r="I40" s="1">
        <v>45714</v>
      </c>
    </row>
    <row r="41" spans="1:9" x14ac:dyDescent="0.35">
      <c r="A41" t="str">
        <f t="shared" si="0"/>
        <v>USD</v>
      </c>
      <c r="B41" t="s">
        <v>87</v>
      </c>
      <c r="C41">
        <v>10</v>
      </c>
      <c r="D41">
        <v>5</v>
      </c>
      <c r="E41" t="s">
        <v>88</v>
      </c>
      <c r="F41" t="s">
        <v>88</v>
      </c>
      <c r="G41" t="s">
        <v>88</v>
      </c>
      <c r="H41" t="s">
        <v>88</v>
      </c>
      <c r="I41" t="s">
        <v>88</v>
      </c>
    </row>
    <row r="42" spans="1:9" x14ac:dyDescent="0.35">
      <c r="A42" t="str">
        <f t="shared" si="0"/>
        <v>UYU</v>
      </c>
      <c r="B42" t="s">
        <v>89</v>
      </c>
      <c r="C42">
        <v>0</v>
      </c>
      <c r="D42">
        <v>5</v>
      </c>
      <c r="E42" t="s">
        <v>90</v>
      </c>
      <c r="F42">
        <v>2.35E-2</v>
      </c>
      <c r="G42" s="1">
        <v>45714</v>
      </c>
      <c r="H42">
        <v>2.35E-2</v>
      </c>
      <c r="I42" s="1">
        <v>45714</v>
      </c>
    </row>
    <row r="43" spans="1:9" x14ac:dyDescent="0.35">
      <c r="A43" t="str">
        <f t="shared" si="0"/>
        <v>VEF</v>
      </c>
      <c r="B43" t="s">
        <v>91</v>
      </c>
      <c r="C43">
        <v>0</v>
      </c>
      <c r="D43">
        <v>5</v>
      </c>
      <c r="E43" t="s">
        <v>92</v>
      </c>
      <c r="F43" t="s">
        <v>50</v>
      </c>
      <c r="G43" t="s">
        <v>50</v>
      </c>
      <c r="H43" t="s">
        <v>50</v>
      </c>
      <c r="I43" t="s">
        <v>50</v>
      </c>
    </row>
    <row r="44" spans="1:9" x14ac:dyDescent="0.35">
      <c r="A44" t="str">
        <f t="shared" si="0"/>
        <v>VND</v>
      </c>
      <c r="B44" t="s">
        <v>93</v>
      </c>
      <c r="C44">
        <v>0</v>
      </c>
      <c r="D44">
        <v>5</v>
      </c>
      <c r="E44" t="s">
        <v>94</v>
      </c>
      <c r="F44">
        <v>3.9138000000000002</v>
      </c>
      <c r="G44" s="1">
        <v>45714</v>
      </c>
      <c r="H44">
        <v>3.9121000000000001</v>
      </c>
      <c r="I44" s="1">
        <v>45715</v>
      </c>
    </row>
    <row r="45" spans="1:9" x14ac:dyDescent="0.35">
      <c r="A45" t="str">
        <f t="shared" si="0"/>
        <v>ZAR</v>
      </c>
      <c r="B45" t="s">
        <v>95</v>
      </c>
      <c r="C45">
        <v>0</v>
      </c>
      <c r="D45">
        <v>5</v>
      </c>
      <c r="E45" t="s">
        <v>96</v>
      </c>
      <c r="F45">
        <v>5.4371999999999997E-2</v>
      </c>
      <c r="G45" s="1">
        <v>45714</v>
      </c>
      <c r="H45">
        <v>5.4226000000000003E-2</v>
      </c>
      <c r="I45" s="1">
        <v>45715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2025 FX Rates</vt:lpstr>
      <vt:lpstr>TUP_FX_RATES (002)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Steve</dc:creator>
  <cp:lastModifiedBy>Ramos, Steve</cp:lastModifiedBy>
  <dcterms:created xsi:type="dcterms:W3CDTF">2025-02-28T21:03:03Z</dcterms:created>
  <dcterms:modified xsi:type="dcterms:W3CDTF">2025-03-04T21:47:56Z</dcterms:modified>
</cp:coreProperties>
</file>