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r012\Documents\"/>
    </mc:Choice>
  </mc:AlternateContent>
  <bookViews>
    <workbookView xWindow="0" yWindow="0" windowWidth="28800" windowHeight="12160"/>
  </bookViews>
  <sheets>
    <sheet name="TUP_FX_RATES" sheetId="1" r:id="rId1"/>
  </sheets>
  <calcPr calcId="162913"/>
</workbook>
</file>

<file path=xl/calcChain.xml><?xml version="1.0" encoding="utf-8"?>
<calcChain xmlns="http://schemas.openxmlformats.org/spreadsheetml/2006/main">
  <c r="L50" i="1" l="1"/>
  <c r="M37" i="1" s="1"/>
  <c r="L52" i="1"/>
  <c r="F50" i="1"/>
  <c r="G37" i="1" s="1"/>
  <c r="F52" i="1"/>
  <c r="L36" i="1"/>
  <c r="L40" i="1"/>
  <c r="L45" i="1"/>
  <c r="L33" i="1"/>
  <c r="L29" i="1"/>
  <c r="L18" i="1"/>
  <c r="F7" i="1"/>
  <c r="F18" i="1"/>
  <c r="F29" i="1"/>
  <c r="F33" i="1"/>
  <c r="F36" i="1"/>
  <c r="F40" i="1"/>
  <c r="F42" i="1"/>
  <c r="F45" i="1"/>
  <c r="L7" i="1"/>
  <c r="B40" i="1" l="1"/>
  <c r="L14" i="1"/>
  <c r="L38" i="1"/>
  <c r="L19" i="1"/>
  <c r="L32" i="1"/>
  <c r="L35" i="1"/>
  <c r="L46" i="1"/>
  <c r="L13" i="1"/>
  <c r="F14" i="1"/>
  <c r="F38" i="1"/>
  <c r="F19" i="1"/>
  <c r="F32" i="1"/>
  <c r="F35" i="1"/>
  <c r="F46" i="1"/>
  <c r="F13" i="1"/>
  <c r="L15" i="1"/>
  <c r="M16" i="1"/>
  <c r="M12" i="1"/>
  <c r="M11" i="1"/>
  <c r="M9" i="1"/>
  <c r="M8" i="1"/>
  <c r="L43" i="1"/>
  <c r="L41" i="1"/>
  <c r="L39" i="1"/>
  <c r="L34" i="1"/>
  <c r="L31" i="1"/>
  <c r="L30" i="1"/>
  <c r="L28" i="1"/>
  <c r="L27" i="1"/>
  <c r="L26" i="1"/>
  <c r="L25" i="1"/>
  <c r="L24" i="1"/>
  <c r="L23" i="1"/>
  <c r="L22" i="1"/>
  <c r="L21" i="1"/>
  <c r="L20" i="1"/>
  <c r="L17" i="1"/>
  <c r="L10" i="1"/>
  <c r="L6" i="1"/>
  <c r="L5" i="1"/>
  <c r="F28" i="1"/>
  <c r="F24" i="1"/>
  <c r="F20" i="1"/>
  <c r="G20" i="1"/>
  <c r="L37" i="1" l="1"/>
  <c r="L42" i="1"/>
  <c r="F44" i="1"/>
  <c r="F12" i="1"/>
  <c r="B42" i="1" s="1"/>
  <c r="F8" i="1"/>
  <c r="F37" i="1" l="1"/>
  <c r="G6" i="1"/>
  <c r="G9" i="1"/>
  <c r="G10" i="1"/>
  <c r="G11" i="1"/>
  <c r="G15" i="1"/>
  <c r="G16" i="1"/>
  <c r="G17" i="1"/>
  <c r="G21" i="1"/>
  <c r="G22" i="1"/>
  <c r="G23" i="1"/>
  <c r="G24" i="1"/>
  <c r="G25" i="1"/>
  <c r="G26" i="1"/>
  <c r="G27" i="1"/>
  <c r="G28" i="1"/>
  <c r="G30" i="1"/>
  <c r="G31" i="1"/>
  <c r="G34" i="1"/>
  <c r="G39" i="1"/>
  <c r="G41" i="1"/>
  <c r="G43" i="1"/>
  <c r="G5" i="1"/>
  <c r="A6" i="1"/>
  <c r="A9" i="1"/>
  <c r="A10" i="1"/>
  <c r="A11" i="1"/>
  <c r="A15" i="1"/>
  <c r="A16" i="1"/>
  <c r="A17" i="1"/>
  <c r="A20" i="1"/>
  <c r="A21" i="1"/>
  <c r="A22" i="1"/>
  <c r="A23" i="1"/>
  <c r="A24" i="1"/>
  <c r="A25" i="1"/>
  <c r="A26" i="1"/>
  <c r="A27" i="1"/>
  <c r="A28" i="1"/>
  <c r="A30" i="1"/>
  <c r="A31" i="1"/>
  <c r="A34" i="1"/>
  <c r="A39" i="1"/>
  <c r="A41" i="1"/>
  <c r="A43" i="1"/>
  <c r="A5" i="1"/>
</calcChain>
</file>

<file path=xl/sharedStrings.xml><?xml version="1.0" encoding="utf-8"?>
<sst xmlns="http://schemas.openxmlformats.org/spreadsheetml/2006/main" count="89" uniqueCount="82">
  <si>
    <t>SECURITIES</t>
  </si>
  <si>
    <t>ERROR CODE</t>
  </si>
  <si>
    <t>NUM FLDS</t>
  </si>
  <si>
    <t>NAME</t>
  </si>
  <si>
    <t>LAST_UPDATE_DATE_EOD</t>
  </si>
  <si>
    <t>PX_LAST</t>
  </si>
  <si>
    <t>LAST_UPDATE_DT</t>
  </si>
  <si>
    <t>ARSUSD Curncy</t>
  </si>
  <si>
    <t>ARS-USD X-RATE</t>
  </si>
  <si>
    <t>AUDUSD Curncy</t>
  </si>
  <si>
    <t>AUD-USD X-RATE</t>
  </si>
  <si>
    <t>CADUSD Curncy</t>
  </si>
  <si>
    <t>CAD-USD X-RATE</t>
  </si>
  <si>
    <t>CHFUSD Curncy</t>
  </si>
  <si>
    <t>CHF-USD X-RATE</t>
  </si>
  <si>
    <t>CNYUSD Curncy</t>
  </si>
  <si>
    <t>CNY-USD X-RATE</t>
  </si>
  <si>
    <t>DOPUSD Curncy</t>
  </si>
  <si>
    <t>DOP-USD X-RATE</t>
  </si>
  <si>
    <t>EURUSD Curncy</t>
  </si>
  <si>
    <t>EUR-USD X-RATE</t>
  </si>
  <si>
    <t>GBPUSD Curncy</t>
  </si>
  <si>
    <t>GBP-USD X-RATE</t>
  </si>
  <si>
    <t>IDRUSD Curncy</t>
  </si>
  <si>
    <t>IDR-USD X-RATE (x1000)</t>
  </si>
  <si>
    <t>IEPUSD Curncy</t>
  </si>
  <si>
    <t>IEP-USD X-RATE</t>
  </si>
  <si>
    <t>ILSUSD Curncy</t>
  </si>
  <si>
    <t>ILS-USD X-RATE</t>
  </si>
  <si>
    <t>INRUSD Curncy</t>
  </si>
  <si>
    <t>INR-USD X-RATE</t>
  </si>
  <si>
    <t>IQDUSD Curncy</t>
  </si>
  <si>
    <t>IQD-USD X-RATE</t>
  </si>
  <si>
    <t>ISKUSD Curncy</t>
  </si>
  <si>
    <t>ISK-USD X-RATE</t>
  </si>
  <si>
    <t>ITLUSD Curncy</t>
  </si>
  <si>
    <t>ITL-USD X-RATE</t>
  </si>
  <si>
    <t>JPYUSD Curncy</t>
  </si>
  <si>
    <t>JPY-USD X-RATE</t>
  </si>
  <si>
    <t>KRWUSD Curncy</t>
  </si>
  <si>
    <t>KRW-USD X-RATE   (x100)</t>
  </si>
  <si>
    <t>MXNUSD Curncy</t>
  </si>
  <si>
    <t>MXN-USD X-RATE</t>
  </si>
  <si>
    <t>MYRUSD Curncy</t>
  </si>
  <si>
    <t>MYR-USD X-RATE</t>
  </si>
  <si>
    <t>PHPUSD Curncy</t>
  </si>
  <si>
    <t>PHP-USD X-RATE</t>
  </si>
  <si>
    <t>SGDUSD Curncy</t>
  </si>
  <si>
    <t>SGD-USD X-RATE</t>
  </si>
  <si>
    <t>TWDUSD Curncy</t>
  </si>
  <si>
    <t>TWD-USD X-RATE</t>
  </si>
  <si>
    <t>UYUUSD Curncy</t>
  </si>
  <si>
    <t>UYU-USD X-RATE</t>
  </si>
  <si>
    <t xml:space="preserve"> USD</t>
  </si>
  <si>
    <t xml:space="preserve"> PER</t>
  </si>
  <si>
    <t>CURRENCY</t>
  </si>
  <si>
    <t>PER</t>
  </si>
  <si>
    <t>USD</t>
  </si>
  <si>
    <t>BRL</t>
  </si>
  <si>
    <t>RUB</t>
  </si>
  <si>
    <t>EUR.RUB</t>
  </si>
  <si>
    <t>EUR.USD</t>
  </si>
  <si>
    <t>USD.RUB</t>
  </si>
  <si>
    <t>COP</t>
  </si>
  <si>
    <t>VEF</t>
  </si>
  <si>
    <t>Month End</t>
  </si>
  <si>
    <t>Average</t>
  </si>
  <si>
    <t>CZK</t>
  </si>
  <si>
    <t>DKK</t>
  </si>
  <si>
    <t>SEK</t>
  </si>
  <si>
    <t>HUF</t>
  </si>
  <si>
    <t>NOK</t>
  </si>
  <si>
    <t>PLN</t>
  </si>
  <si>
    <t>ZAR</t>
  </si>
  <si>
    <t>BGN</t>
  </si>
  <si>
    <t>HKD</t>
  </si>
  <si>
    <t>KZT</t>
  </si>
  <si>
    <t>NZD</t>
  </si>
  <si>
    <t>VND</t>
  </si>
  <si>
    <t>RON</t>
  </si>
  <si>
    <t>TRY</t>
  </si>
  <si>
    <t>UAH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</si>
</sst>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3">
    <xf numFmtId="0" fontId="0" fillId="0" borderId="0" xfId="0"/>
    <xf numFmtId="14" fontId="0" fillId="0" borderId="0" xfId="0" applyNumberFormat="1"/>
    <xf numFmtId="164" fontId="0" fillId="0" borderId="0" xfId="0" applyNumberFormat="1"/>
    <xf numFmtId="0" fontId="0" fillId="0" borderId="0" xfId="0" applyFill="1"/>
    <xf numFmtId="164" fontId="0" fillId="0" borderId="0" xfId="0" applyNumberFormat="1" applyFill="1"/>
    <xf numFmtId="0" fontId="0" fillId="33" borderId="0" xfId="0" applyFill="1"/>
    <xf numFmtId="0" fontId="16" fillId="0" borderId="0" xfId="0" applyFont="1"/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6" fillId="33" borderId="0" xfId="0" applyFont="1" applyFill="1" applyAlignment="1">
      <alignment horizontal="center"/>
    </xf>
    <xf numFmtId="0" fontId="16" fillId="0" borderId="10" xfId="0" applyFont="1" applyBorder="1"/>
    <xf numFmtId="0" fontId="16" fillId="0" borderId="10" xfId="0" applyFont="1" applyBorder="1" applyAlignment="1">
      <alignment horizontal="center"/>
    </xf>
    <xf numFmtId="0" fontId="16" fillId="33" borderId="10" xfId="0" applyFont="1" applyFill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tabSelected="1" workbookViewId="0">
      <selection activeCell="P17" sqref="P17"/>
    </sheetView>
  </sheetViews>
  <sheetFormatPr defaultRowHeight="14.5" x14ac:dyDescent="0.35"/>
  <cols>
    <col min="2" max="2" width="14.6328125" hidden="1" customWidth="1"/>
    <col min="3" max="3" width="11.6328125" hidden="1" customWidth="1"/>
    <col min="4" max="4" width="9.453125" hidden="1" customWidth="1"/>
    <col min="5" max="5" width="22" hidden="1" customWidth="1"/>
    <col min="6" max="6" width="12.36328125" bestFit="1" customWidth="1"/>
    <col min="7" max="7" width="12.36328125" customWidth="1"/>
    <col min="8" max="8" width="22.81640625" hidden="1" customWidth="1"/>
    <col min="9" max="9" width="8.81640625" hidden="1" customWidth="1"/>
    <col min="10" max="10" width="15.81640625" hidden="1" customWidth="1"/>
    <col min="11" max="11" width="2.7265625" customWidth="1"/>
    <col min="12" max="12" width="12.36328125" bestFit="1" customWidth="1"/>
    <col min="13" max="13" width="12.36328125" customWidth="1"/>
  </cols>
  <sheetData>
    <row r="1" spans="1:13" s="6" customFormat="1" x14ac:dyDescent="0.35">
      <c r="F1" s="7" t="s">
        <v>65</v>
      </c>
      <c r="G1" s="7"/>
      <c r="H1" s="8"/>
      <c r="I1" s="8"/>
      <c r="J1" s="8"/>
      <c r="K1" s="9"/>
      <c r="L1" s="7" t="s">
        <v>66</v>
      </c>
      <c r="M1" s="7"/>
    </row>
    <row r="2" spans="1:13" s="6" customFormat="1" x14ac:dyDescent="0.35">
      <c r="F2" s="8" t="s">
        <v>53</v>
      </c>
      <c r="G2" s="8" t="s">
        <v>55</v>
      </c>
      <c r="H2" s="8"/>
      <c r="I2" s="8"/>
      <c r="J2" s="8"/>
      <c r="K2" s="9"/>
      <c r="L2" s="8" t="s">
        <v>53</v>
      </c>
      <c r="M2" s="8" t="s">
        <v>55</v>
      </c>
    </row>
    <row r="3" spans="1:13" s="6" customFormat="1" x14ac:dyDescent="0.35">
      <c r="F3" s="8" t="s">
        <v>54</v>
      </c>
      <c r="G3" s="8" t="s">
        <v>56</v>
      </c>
      <c r="H3" s="8"/>
      <c r="I3" s="8"/>
      <c r="J3" s="8"/>
      <c r="K3" s="9"/>
      <c r="L3" s="8" t="s">
        <v>54</v>
      </c>
      <c r="M3" s="8" t="s">
        <v>56</v>
      </c>
    </row>
    <row r="4" spans="1:13" s="6" customFormat="1" x14ac:dyDescent="0.35">
      <c r="A4" s="10"/>
      <c r="B4" s="10" t="s">
        <v>0</v>
      </c>
      <c r="C4" s="10" t="s">
        <v>1</v>
      </c>
      <c r="D4" s="10" t="s">
        <v>2</v>
      </c>
      <c r="E4" s="10" t="s">
        <v>3</v>
      </c>
      <c r="F4" s="11" t="s">
        <v>55</v>
      </c>
      <c r="G4" s="11" t="s">
        <v>57</v>
      </c>
      <c r="H4" s="11" t="s">
        <v>4</v>
      </c>
      <c r="I4" s="11" t="s">
        <v>5</v>
      </c>
      <c r="J4" s="11" t="s">
        <v>6</v>
      </c>
      <c r="K4" s="12"/>
      <c r="L4" s="11" t="s">
        <v>55</v>
      </c>
      <c r="M4" s="11" t="s">
        <v>57</v>
      </c>
    </row>
    <row r="5" spans="1:13" x14ac:dyDescent="0.35">
      <c r="A5" t="str">
        <f>LEFT(B5,3)</f>
        <v>ARS</v>
      </c>
      <c r="B5" t="s">
        <v>7</v>
      </c>
      <c r="C5">
        <v>0</v>
      </c>
      <c r="D5">
        <v>5</v>
      </c>
      <c r="E5" t="s">
        <v>8</v>
      </c>
      <c r="F5" s="2">
        <v>9.5100000000000002E-4</v>
      </c>
      <c r="G5" s="2">
        <f>1/F5</f>
        <v>1051.5247108307044</v>
      </c>
      <c r="H5" s="1">
        <v>45686</v>
      </c>
      <c r="I5">
        <v>9.5100000000000002E-4</v>
      </c>
      <c r="J5" s="1">
        <v>45687</v>
      </c>
      <c r="K5" s="5"/>
      <c r="L5" s="2">
        <f>1/M5</f>
        <v>9.6102098869839327E-4</v>
      </c>
      <c r="M5" s="2">
        <v>1040.56</v>
      </c>
    </row>
    <row r="6" spans="1:13" x14ac:dyDescent="0.35">
      <c r="A6" t="str">
        <f>LEFT(B6,3)</f>
        <v>AUD</v>
      </c>
      <c r="B6" t="s">
        <v>9</v>
      </c>
      <c r="C6">
        <v>0</v>
      </c>
      <c r="D6">
        <v>5</v>
      </c>
      <c r="E6" t="s">
        <v>10</v>
      </c>
      <c r="F6" s="2">
        <v>0.62309999999999999</v>
      </c>
      <c r="G6" s="2">
        <f>1/F6</f>
        <v>1.6048788316482105</v>
      </c>
      <c r="H6" s="1">
        <v>45686</v>
      </c>
      <c r="I6">
        <v>0.62060000000000004</v>
      </c>
      <c r="J6" s="1">
        <v>45687</v>
      </c>
      <c r="K6" s="5"/>
      <c r="L6" s="2">
        <f>1/M6</f>
        <v>0.62257972133331674</v>
      </c>
      <c r="M6" s="2">
        <v>1.60622</v>
      </c>
    </row>
    <row r="7" spans="1:13" x14ac:dyDescent="0.35">
      <c r="A7" t="s">
        <v>74</v>
      </c>
      <c r="F7" s="2">
        <f>1/G7</f>
        <v>0.53256643766309852</v>
      </c>
      <c r="G7" s="2">
        <v>1.8776999999999999</v>
      </c>
      <c r="K7" s="5"/>
      <c r="L7" s="2">
        <f>1/M7</f>
        <v>0.52908933144272086</v>
      </c>
      <c r="M7" s="2">
        <v>1.8900399999999999</v>
      </c>
    </row>
    <row r="8" spans="1:13" x14ac:dyDescent="0.35">
      <c r="A8" t="s">
        <v>58</v>
      </c>
      <c r="F8" s="2">
        <f>1/G8</f>
        <v>0.17036790950056646</v>
      </c>
      <c r="G8" s="2">
        <v>5.86965</v>
      </c>
      <c r="H8" s="1">
        <v>45686</v>
      </c>
      <c r="I8">
        <v>0.68940000000000001</v>
      </c>
      <c r="J8" s="1">
        <v>45687</v>
      </c>
      <c r="K8" s="5"/>
      <c r="L8" s="2">
        <v>6.0485100000000003</v>
      </c>
      <c r="M8" s="2">
        <f>1/L8</f>
        <v>0.16532997382826514</v>
      </c>
    </row>
    <row r="9" spans="1:13" x14ac:dyDescent="0.35">
      <c r="A9" t="str">
        <f>LEFT(B9,3)</f>
        <v>CAD</v>
      </c>
      <c r="B9" t="s">
        <v>11</v>
      </c>
      <c r="C9">
        <v>0</v>
      </c>
      <c r="D9">
        <v>5</v>
      </c>
      <c r="E9" t="s">
        <v>12</v>
      </c>
      <c r="F9" s="2">
        <v>0.69350000000000001</v>
      </c>
      <c r="G9" s="2">
        <f>1/F9</f>
        <v>1.4419610670511895</v>
      </c>
      <c r="H9" s="1">
        <v>45686</v>
      </c>
      <c r="I9">
        <v>1.0989</v>
      </c>
      <c r="J9" s="1">
        <v>45687</v>
      </c>
      <c r="K9" s="5"/>
      <c r="L9" s="2">
        <v>1.43946</v>
      </c>
      <c r="M9" s="2">
        <f>1/L9</f>
        <v>0.69470495880399596</v>
      </c>
    </row>
    <row r="10" spans="1:13" x14ac:dyDescent="0.35">
      <c r="A10" t="str">
        <f>LEFT(B10,3)</f>
        <v>CHF</v>
      </c>
      <c r="B10" t="s">
        <v>13</v>
      </c>
      <c r="C10">
        <v>0</v>
      </c>
      <c r="D10">
        <v>5</v>
      </c>
      <c r="E10" t="s">
        <v>14</v>
      </c>
      <c r="F10" s="2">
        <v>1.1027</v>
      </c>
      <c r="G10" s="2">
        <f>1/F10</f>
        <v>0.90686496780629366</v>
      </c>
      <c r="H10" s="1">
        <v>45684</v>
      </c>
      <c r="I10">
        <v>0.13803000000000001</v>
      </c>
      <c r="J10" s="1">
        <v>45684</v>
      </c>
      <c r="K10" s="5"/>
      <c r="L10" s="2">
        <f>1/M10</f>
        <v>1.0992598683306529</v>
      </c>
      <c r="M10" s="2">
        <v>0.90970300000000004</v>
      </c>
    </row>
    <row r="11" spans="1:13" x14ac:dyDescent="0.35">
      <c r="A11" t="str">
        <f>LEFT(B11,3)</f>
        <v>CNY</v>
      </c>
      <c r="B11" t="s">
        <v>15</v>
      </c>
      <c r="C11">
        <v>0</v>
      </c>
      <c r="D11">
        <v>5</v>
      </c>
      <c r="E11" t="s">
        <v>16</v>
      </c>
      <c r="F11" s="2">
        <v>0.13803000000000001</v>
      </c>
      <c r="G11" s="2">
        <f>1/F11</f>
        <v>7.2448018546692738</v>
      </c>
      <c r="H11" s="1">
        <v>45686</v>
      </c>
      <c r="I11">
        <v>1.6191000000000001E-2</v>
      </c>
      <c r="J11" s="1">
        <v>45687</v>
      </c>
      <c r="K11" s="5"/>
      <c r="L11" s="2">
        <v>7.3054699999999997</v>
      </c>
      <c r="M11" s="2">
        <f>1/L11</f>
        <v>0.13688373232659912</v>
      </c>
    </row>
    <row r="12" spans="1:13" x14ac:dyDescent="0.35">
      <c r="A12" t="s">
        <v>63</v>
      </c>
      <c r="F12" s="2">
        <f>1/G12</f>
        <v>2.402691013935608E-4</v>
      </c>
      <c r="G12" s="2">
        <v>4162</v>
      </c>
      <c r="H12" s="1">
        <v>45686</v>
      </c>
      <c r="I12">
        <v>1.0390999999999999</v>
      </c>
      <c r="J12" s="1">
        <v>45687</v>
      </c>
      <c r="K12" s="5"/>
      <c r="L12" s="2">
        <v>4295.3500000000004</v>
      </c>
      <c r="M12" s="2">
        <f>1/L12</f>
        <v>2.3280989907690873E-4</v>
      </c>
    </row>
    <row r="13" spans="1:13" x14ac:dyDescent="0.35">
      <c r="A13" t="s">
        <v>67</v>
      </c>
      <c r="F13" s="2">
        <f>1/G13</f>
        <v>4.1463151697086802E-2</v>
      </c>
      <c r="G13" s="2">
        <v>24.117799999999999</v>
      </c>
      <c r="K13" s="5"/>
      <c r="L13" s="2">
        <f>1/M13</f>
        <v>4.1150569935393608E-2</v>
      </c>
      <c r="M13" s="2">
        <v>24.300999999999998</v>
      </c>
    </row>
    <row r="14" spans="1:13" x14ac:dyDescent="0.35">
      <c r="A14" t="s">
        <v>68</v>
      </c>
      <c r="F14" s="2">
        <f>1/G14</f>
        <v>0.1395913045784552</v>
      </c>
      <c r="G14" s="2">
        <v>7.1637700000000004</v>
      </c>
      <c r="K14" s="5"/>
      <c r="L14" s="2">
        <f>1/M14</f>
        <v>0.13870279597096116</v>
      </c>
      <c r="M14" s="2">
        <v>7.2096600000000004</v>
      </c>
    </row>
    <row r="15" spans="1:13" x14ac:dyDescent="0.35">
      <c r="A15" t="str">
        <f>LEFT(B15,3)</f>
        <v>DOP</v>
      </c>
      <c r="B15" t="s">
        <v>17</v>
      </c>
      <c r="C15">
        <v>0</v>
      </c>
      <c r="D15">
        <v>5</v>
      </c>
      <c r="E15" t="s">
        <v>18</v>
      </c>
      <c r="F15" s="2">
        <v>1.6195000000000001E-2</v>
      </c>
      <c r="G15" s="2">
        <f>1/F15</f>
        <v>61.747452917567145</v>
      </c>
      <c r="H15" s="1">
        <v>45686</v>
      </c>
      <c r="I15">
        <v>1.2419</v>
      </c>
      <c r="J15" s="1">
        <v>45687</v>
      </c>
      <c r="K15" s="5"/>
      <c r="L15" s="2">
        <f>1/M15</f>
        <v>1.6461393094774825E-2</v>
      </c>
      <c r="M15" s="2">
        <v>60.748199999999997</v>
      </c>
    </row>
    <row r="16" spans="1:13" x14ac:dyDescent="0.35">
      <c r="A16" t="str">
        <f>LEFT(B16,3)</f>
        <v>EUR</v>
      </c>
      <c r="B16" t="s">
        <v>19</v>
      </c>
      <c r="C16">
        <v>0</v>
      </c>
      <c r="D16">
        <v>5</v>
      </c>
      <c r="E16" t="s">
        <v>20</v>
      </c>
      <c r="F16" s="2">
        <v>1.0421</v>
      </c>
      <c r="G16" s="2">
        <f>1/F16</f>
        <v>0.95960080606467713</v>
      </c>
      <c r="H16" s="1">
        <v>45686</v>
      </c>
      <c r="I16">
        <v>6.1516000000000001E-2</v>
      </c>
      <c r="J16" s="1">
        <v>45687</v>
      </c>
      <c r="K16" s="5"/>
      <c r="L16" s="2">
        <v>1.03457</v>
      </c>
      <c r="M16" s="2">
        <f>1/L16</f>
        <v>0.96658515131890543</v>
      </c>
    </row>
    <row r="17" spans="1:13" x14ac:dyDescent="0.35">
      <c r="A17" t="str">
        <f>LEFT(B17,3)</f>
        <v>GBP</v>
      </c>
      <c r="B17" t="s">
        <v>21</v>
      </c>
      <c r="C17">
        <v>0</v>
      </c>
      <c r="D17">
        <v>5</v>
      </c>
      <c r="E17" t="s">
        <v>22</v>
      </c>
      <c r="F17" s="2">
        <v>1.2452000000000001</v>
      </c>
      <c r="G17" s="2">
        <f>1/F17</f>
        <v>0.8030838419530999</v>
      </c>
      <c r="H17" s="1">
        <v>45686</v>
      </c>
      <c r="I17">
        <v>1.3193999999999999</v>
      </c>
      <c r="J17" s="1">
        <v>45687</v>
      </c>
      <c r="K17" s="5"/>
      <c r="L17" s="2">
        <f>1/M17</f>
        <v>1.2345419910940141</v>
      </c>
      <c r="M17" s="2">
        <v>0.81001699999999999</v>
      </c>
    </row>
    <row r="18" spans="1:13" x14ac:dyDescent="0.35">
      <c r="A18" t="s">
        <v>75</v>
      </c>
      <c r="F18" s="2">
        <f>1/G18</f>
        <v>0.12834746224980265</v>
      </c>
      <c r="G18" s="2">
        <v>7.7913500000000004</v>
      </c>
      <c r="K18" s="5"/>
      <c r="L18" s="2">
        <f>1/M18</f>
        <v>0.12847162447230279</v>
      </c>
      <c r="M18" s="2">
        <v>7.7838200000000004</v>
      </c>
    </row>
    <row r="19" spans="1:13" x14ac:dyDescent="0.35">
      <c r="A19" t="s">
        <v>70</v>
      </c>
      <c r="F19" s="2">
        <f>1/G19</f>
        <v>2.5567012417897928E-3</v>
      </c>
      <c r="G19" s="2">
        <v>391.12900000000002</v>
      </c>
      <c r="K19" s="5"/>
      <c r="L19" s="2">
        <f>1/M19</f>
        <v>2.5130995313069372E-3</v>
      </c>
      <c r="M19" s="2">
        <v>397.91500000000002</v>
      </c>
    </row>
    <row r="20" spans="1:13" x14ac:dyDescent="0.35">
      <c r="A20" t="str">
        <f>LEFT(B20,3)</f>
        <v>IDR</v>
      </c>
      <c r="B20" t="s">
        <v>23</v>
      </c>
      <c r="C20">
        <v>0</v>
      </c>
      <c r="D20">
        <v>5</v>
      </c>
      <c r="E20" t="s">
        <v>24</v>
      </c>
      <c r="F20" s="2">
        <f>0.06165/1000</f>
        <v>6.1650000000000008E-5</v>
      </c>
      <c r="G20" s="2">
        <f>1/F20</f>
        <v>16220.600162205999</v>
      </c>
      <c r="H20" s="1">
        <v>45686</v>
      </c>
      <c r="I20">
        <v>0.27882099999999999</v>
      </c>
      <c r="J20" s="1">
        <v>45687</v>
      </c>
      <c r="K20" s="5"/>
      <c r="L20" s="2">
        <f>1/M20</f>
        <v>6.1586593830255032E-5</v>
      </c>
      <c r="M20" s="2">
        <v>16237.3</v>
      </c>
    </row>
    <row r="21" spans="1:13" x14ac:dyDescent="0.35">
      <c r="A21" s="3" t="str">
        <f>LEFT(B21,3)</f>
        <v>IEP</v>
      </c>
      <c r="B21" s="3" t="s">
        <v>25</v>
      </c>
      <c r="C21" s="3">
        <v>0</v>
      </c>
      <c r="D21" s="3">
        <v>5</v>
      </c>
      <c r="E21" s="3" t="s">
        <v>26</v>
      </c>
      <c r="F21" s="4">
        <v>1.3231999999999999</v>
      </c>
      <c r="G21" s="4">
        <f>1/F21</f>
        <v>0.75574365175332536</v>
      </c>
      <c r="H21" s="1">
        <v>45686</v>
      </c>
      <c r="I21">
        <v>1.1544E-2</v>
      </c>
      <c r="J21" s="1">
        <v>45687</v>
      </c>
      <c r="K21" s="5"/>
      <c r="L21" s="4">
        <f>1/M21</f>
        <v>1.3139378586229142</v>
      </c>
      <c r="M21" s="4">
        <v>0.76107100000000005</v>
      </c>
    </row>
    <row r="22" spans="1:13" x14ac:dyDescent="0.35">
      <c r="A22" t="str">
        <f>LEFT(B22,3)</f>
        <v>ILS</v>
      </c>
      <c r="B22" t="s">
        <v>27</v>
      </c>
      <c r="C22">
        <v>0</v>
      </c>
      <c r="D22">
        <v>5</v>
      </c>
      <c r="E22" t="s">
        <v>28</v>
      </c>
      <c r="F22" s="2">
        <v>0.27757300000000001</v>
      </c>
      <c r="G22" s="2">
        <f>1/F22</f>
        <v>3.6026558779131976</v>
      </c>
      <c r="H22" s="1">
        <v>45686</v>
      </c>
      <c r="I22">
        <v>7.6300000000000007E-2</v>
      </c>
      <c r="J22" s="1">
        <v>45687</v>
      </c>
      <c r="K22" s="5"/>
      <c r="L22" s="2">
        <f>1/M22</f>
        <v>0.27689479105519066</v>
      </c>
      <c r="M22" s="2">
        <v>3.6114799999999998</v>
      </c>
    </row>
    <row r="23" spans="1:13" x14ac:dyDescent="0.35">
      <c r="A23" t="str">
        <f>LEFT(B23,3)</f>
        <v>INR</v>
      </c>
      <c r="B23" t="s">
        <v>29</v>
      </c>
      <c r="C23">
        <v>0</v>
      </c>
      <c r="D23">
        <v>5</v>
      </c>
      <c r="E23" t="s">
        <v>30</v>
      </c>
      <c r="F23" s="2">
        <v>1.1554E-2</v>
      </c>
      <c r="G23" s="2">
        <f>1/F23</f>
        <v>86.550112515146267</v>
      </c>
      <c r="H23" s="1">
        <v>45686</v>
      </c>
      <c r="I23">
        <v>7.1240000000000001E-3</v>
      </c>
      <c r="J23" s="1">
        <v>45687</v>
      </c>
      <c r="K23" s="5"/>
      <c r="L23" s="2">
        <f>1/M23</f>
        <v>1.1598398493136068E-2</v>
      </c>
      <c r="M23" s="2">
        <v>86.218800000000002</v>
      </c>
    </row>
    <row r="24" spans="1:13" x14ac:dyDescent="0.35">
      <c r="A24" t="str">
        <f>LEFT(B24,3)</f>
        <v>IQD</v>
      </c>
      <c r="B24" t="s">
        <v>31</v>
      </c>
      <c r="C24">
        <v>0</v>
      </c>
      <c r="D24">
        <v>5</v>
      </c>
      <c r="E24" t="s">
        <v>32</v>
      </c>
      <c r="F24" s="2">
        <f>0.0763/100</f>
        <v>7.6300000000000011E-4</v>
      </c>
      <c r="G24" s="2">
        <f>1/F24</f>
        <v>1310.615989515072</v>
      </c>
      <c r="H24" s="1">
        <v>45686</v>
      </c>
      <c r="I24">
        <v>5.4000000000000001E-4</v>
      </c>
      <c r="J24" s="1">
        <v>45687</v>
      </c>
      <c r="K24" s="5"/>
      <c r="L24" s="2">
        <f>1/M24</f>
        <v>7.7424549776243057E-4</v>
      </c>
      <c r="M24" s="2">
        <v>1291.58</v>
      </c>
    </row>
    <row r="25" spans="1:13" x14ac:dyDescent="0.35">
      <c r="A25" t="str">
        <f>LEFT(B25,3)</f>
        <v>ISK</v>
      </c>
      <c r="B25" t="s">
        <v>33</v>
      </c>
      <c r="C25">
        <v>0</v>
      </c>
      <c r="D25">
        <v>5</v>
      </c>
      <c r="E25" t="s">
        <v>34</v>
      </c>
      <c r="F25" s="2">
        <v>7.1520000000000004E-3</v>
      </c>
      <c r="G25" s="2">
        <f>1/F25</f>
        <v>139.82102908277403</v>
      </c>
      <c r="H25" s="1">
        <v>45686</v>
      </c>
      <c r="I25">
        <v>6.483E-3</v>
      </c>
      <c r="J25" s="1">
        <v>45687</v>
      </c>
      <c r="K25" s="5"/>
      <c r="L25" s="2">
        <f>1/M25</f>
        <v>7.1407659185524237E-3</v>
      </c>
      <c r="M25" s="2">
        <v>140.041</v>
      </c>
    </row>
    <row r="26" spans="1:13" x14ac:dyDescent="0.35">
      <c r="A26" t="str">
        <f>LEFT(B26,3)</f>
        <v>ITL</v>
      </c>
      <c r="B26" t="s">
        <v>35</v>
      </c>
      <c r="C26">
        <v>0</v>
      </c>
      <c r="D26">
        <v>5</v>
      </c>
      <c r="E26" t="s">
        <v>36</v>
      </c>
      <c r="F26" s="2">
        <v>5.4000000000000001E-4</v>
      </c>
      <c r="G26" s="2">
        <f>1/F26</f>
        <v>1851.8518518518517</v>
      </c>
      <c r="H26" s="1">
        <v>45686</v>
      </c>
      <c r="I26">
        <v>6.9330000000000003E-2</v>
      </c>
      <c r="J26" s="1">
        <v>45687</v>
      </c>
      <c r="K26" s="5"/>
      <c r="L26" s="2">
        <f>1/M26</f>
        <v>5.3443355387624658E-4</v>
      </c>
      <c r="M26" s="2">
        <v>1871.14</v>
      </c>
    </row>
    <row r="27" spans="1:13" x14ac:dyDescent="0.35">
      <c r="A27" t="str">
        <f>LEFT(B27,3)</f>
        <v>JPY</v>
      </c>
      <c r="B27" t="s">
        <v>37</v>
      </c>
      <c r="C27">
        <v>0</v>
      </c>
      <c r="D27">
        <v>5</v>
      </c>
      <c r="E27" t="s">
        <v>38</v>
      </c>
      <c r="F27" s="2">
        <v>6.4429999999999999E-3</v>
      </c>
      <c r="G27" s="2">
        <f>1/F27</f>
        <v>155.20720161415491</v>
      </c>
      <c r="H27" s="1">
        <v>45686</v>
      </c>
      <c r="I27">
        <v>4.8230000000000002E-2</v>
      </c>
      <c r="J27" s="1">
        <v>45687</v>
      </c>
      <c r="K27" s="5"/>
      <c r="L27" s="2">
        <f>1/M27</f>
        <v>6.3843914398079571E-3</v>
      </c>
      <c r="M27" s="2">
        <v>156.63200000000001</v>
      </c>
    </row>
    <row r="28" spans="1:13" x14ac:dyDescent="0.35">
      <c r="A28" t="str">
        <f>LEFT(B28,3)</f>
        <v>KRW</v>
      </c>
      <c r="B28" t="s">
        <v>39</v>
      </c>
      <c r="C28">
        <v>0</v>
      </c>
      <c r="D28">
        <v>5</v>
      </c>
      <c r="E28" t="s">
        <v>40</v>
      </c>
      <c r="F28" s="2">
        <f>0.06934/100</f>
        <v>6.9339999999999994E-4</v>
      </c>
      <c r="G28" s="2">
        <f>1/F28</f>
        <v>1442.169022209403</v>
      </c>
      <c r="H28" s="1">
        <v>45686</v>
      </c>
      <c r="I28">
        <v>0.2276</v>
      </c>
      <c r="J28" s="1">
        <v>45686</v>
      </c>
      <c r="K28" s="5"/>
      <c r="L28" s="2">
        <f>1/M28</f>
        <v>6.8808444172268821E-4</v>
      </c>
      <c r="M28" s="2">
        <v>1453.31</v>
      </c>
    </row>
    <row r="29" spans="1:13" x14ac:dyDescent="0.35">
      <c r="A29" t="s">
        <v>76</v>
      </c>
      <c r="F29" s="2">
        <f>1/G29</f>
        <v>1.9368284047506527E-3</v>
      </c>
      <c r="G29" s="2">
        <v>516.30799999999999</v>
      </c>
      <c r="K29" s="5"/>
      <c r="L29" s="2">
        <f>1/M29</f>
        <v>1.9104240377194124E-3</v>
      </c>
      <c r="M29" s="2">
        <v>523.44399999999996</v>
      </c>
    </row>
    <row r="30" spans="1:13" x14ac:dyDescent="0.35">
      <c r="A30" t="str">
        <f>LEFT(B30,3)</f>
        <v>MXN</v>
      </c>
      <c r="B30" t="s">
        <v>41</v>
      </c>
      <c r="C30">
        <v>0</v>
      </c>
      <c r="D30">
        <v>5</v>
      </c>
      <c r="E30" t="s">
        <v>42</v>
      </c>
      <c r="F30" s="2">
        <v>4.8739999999999999E-2</v>
      </c>
      <c r="G30" s="2">
        <f>1/F30</f>
        <v>20.517029134181371</v>
      </c>
      <c r="H30" s="1">
        <v>45686</v>
      </c>
      <c r="I30">
        <v>1.7146000000000002E-2</v>
      </c>
      <c r="J30" s="1">
        <v>45687</v>
      </c>
      <c r="K30" s="5"/>
      <c r="L30" s="2">
        <f>1/M30</f>
        <v>4.8599602455251918E-2</v>
      </c>
      <c r="M30" s="2">
        <v>20.5763</v>
      </c>
    </row>
    <row r="31" spans="1:13" x14ac:dyDescent="0.35">
      <c r="A31" t="str">
        <f>LEFT(B31,3)</f>
        <v>MYR</v>
      </c>
      <c r="B31" t="s">
        <v>43</v>
      </c>
      <c r="C31">
        <v>0</v>
      </c>
      <c r="D31">
        <v>5</v>
      </c>
      <c r="E31" t="s">
        <v>44</v>
      </c>
      <c r="F31" s="2">
        <v>0.2276</v>
      </c>
      <c r="G31" s="2">
        <f>1/F31</f>
        <v>4.3936731107205622</v>
      </c>
      <c r="H31" s="1">
        <v>45686</v>
      </c>
      <c r="I31">
        <v>0.73919999999999997</v>
      </c>
      <c r="J31" s="1">
        <v>45687</v>
      </c>
      <c r="K31" s="5"/>
      <c r="L31" s="2">
        <f>1/M31</f>
        <v>0.22394310053701555</v>
      </c>
      <c r="M31" s="2">
        <v>4.4654199999999999</v>
      </c>
    </row>
    <row r="32" spans="1:13" x14ac:dyDescent="0.35">
      <c r="A32" t="s">
        <v>71</v>
      </c>
      <c r="F32" s="2">
        <f>1/G32</f>
        <v>8.8532398431205903E-2</v>
      </c>
      <c r="G32" s="2">
        <v>11.295299999999999</v>
      </c>
      <c r="K32" s="5"/>
      <c r="L32" s="2">
        <f>1/M32</f>
        <v>8.8129020886577952E-2</v>
      </c>
      <c r="M32" s="2">
        <v>11.347</v>
      </c>
    </row>
    <row r="33" spans="1:13" x14ac:dyDescent="0.35">
      <c r="A33" t="s">
        <v>77</v>
      </c>
      <c r="F33" s="2">
        <f>1/G33</f>
        <v>0.56502601944819564</v>
      </c>
      <c r="G33" s="2">
        <v>1.76983</v>
      </c>
      <c r="K33" s="5"/>
      <c r="L33" s="2">
        <f>1/M33</f>
        <v>0.56274303464808861</v>
      </c>
      <c r="M33" s="2">
        <v>1.77701</v>
      </c>
    </row>
    <row r="34" spans="1:13" x14ac:dyDescent="0.35">
      <c r="A34" t="str">
        <f>LEFT(B34,3)</f>
        <v>PHP</v>
      </c>
      <c r="B34" t="s">
        <v>45</v>
      </c>
      <c r="C34">
        <v>0</v>
      </c>
      <c r="D34">
        <v>5</v>
      </c>
      <c r="E34" t="s">
        <v>46</v>
      </c>
      <c r="F34" s="2">
        <v>1.7106E-2</v>
      </c>
      <c r="G34" s="2">
        <f>1/F34</f>
        <v>58.459020226820996</v>
      </c>
      <c r="H34" s="1">
        <v>45681</v>
      </c>
      <c r="I34">
        <v>3.0599999999999999E-2</v>
      </c>
      <c r="J34" s="1">
        <v>45681</v>
      </c>
      <c r="K34" s="5"/>
      <c r="L34" s="2">
        <f>1/M34</f>
        <v>1.7146511799372093E-2</v>
      </c>
      <c r="M34" s="2">
        <v>58.320900000000002</v>
      </c>
    </row>
    <row r="35" spans="1:13" x14ac:dyDescent="0.35">
      <c r="A35" t="s">
        <v>72</v>
      </c>
      <c r="F35" s="2">
        <f>1/G35</f>
        <v>0.24786771795628107</v>
      </c>
      <c r="G35" s="2">
        <v>4.0344100000000003</v>
      </c>
      <c r="K35" s="5"/>
      <c r="L35" s="2">
        <f>1/M35</f>
        <v>0.24353120243531201</v>
      </c>
      <c r="M35" s="2">
        <v>4.1062500000000002</v>
      </c>
    </row>
    <row r="36" spans="1:13" x14ac:dyDescent="0.35">
      <c r="A36" t="s">
        <v>79</v>
      </c>
      <c r="B36">
        <v>102.645</v>
      </c>
      <c r="F36" s="2">
        <f>1/G36</f>
        <v>0.20954081226400467</v>
      </c>
      <c r="G36" s="2">
        <v>4.7723399999999998</v>
      </c>
      <c r="K36" s="5"/>
      <c r="L36" s="2">
        <f>1/M36</f>
        <v>0.20817763381137858</v>
      </c>
      <c r="M36" s="2">
        <v>4.8035899999999998</v>
      </c>
    </row>
    <row r="37" spans="1:13" x14ac:dyDescent="0.35">
      <c r="A37" t="s">
        <v>59</v>
      </c>
      <c r="F37" s="2">
        <f>1/G37</f>
        <v>1.0152467241463297E-2</v>
      </c>
      <c r="G37" s="2">
        <f>+F50</f>
        <v>98.498224738508767</v>
      </c>
      <c r="H37" s="1">
        <v>45686</v>
      </c>
      <c r="I37">
        <v>2.3099999999999999E-2</v>
      </c>
      <c r="J37" s="1">
        <v>45687</v>
      </c>
      <c r="K37" s="5"/>
      <c r="L37" s="2">
        <f>1/M37</f>
        <v>9.7027019422847877E-3</v>
      </c>
      <c r="M37" s="2">
        <f>+L50</f>
        <v>103.06407492968093</v>
      </c>
    </row>
    <row r="38" spans="1:13" x14ac:dyDescent="0.35">
      <c r="A38" t="s">
        <v>69</v>
      </c>
      <c r="F38" s="2">
        <f>1/G38</f>
        <v>9.0825696406027195E-2</v>
      </c>
      <c r="G38" s="2">
        <v>11.0101</v>
      </c>
      <c r="K38" s="5"/>
      <c r="L38" s="2">
        <f>1/M38</f>
        <v>9.0172138612611474E-2</v>
      </c>
      <c r="M38" s="2">
        <v>11.0899</v>
      </c>
    </row>
    <row r="39" spans="1:13" x14ac:dyDescent="0.35">
      <c r="A39" t="str">
        <f>LEFT(B39,3)</f>
        <v>SGD</v>
      </c>
      <c r="B39" t="s">
        <v>47</v>
      </c>
      <c r="C39">
        <v>0</v>
      </c>
      <c r="D39">
        <v>5</v>
      </c>
      <c r="E39" t="s">
        <v>48</v>
      </c>
      <c r="F39" s="2">
        <v>0.74109999999999998</v>
      </c>
      <c r="G39" s="2">
        <f>1/F39</f>
        <v>1.3493455673998112</v>
      </c>
      <c r="K39" s="5"/>
      <c r="L39" s="2">
        <f>1/M39</f>
        <v>0.73419821883512104</v>
      </c>
      <c r="M39" s="2">
        <v>1.3620300000000001</v>
      </c>
    </row>
    <row r="40" spans="1:13" x14ac:dyDescent="0.35">
      <c r="A40" t="s">
        <v>80</v>
      </c>
      <c r="B40" s="2">
        <f>+F11</f>
        <v>0.13803000000000001</v>
      </c>
      <c r="F40" s="2">
        <f>1/G40</f>
        <v>2.7946621952071544E-2</v>
      </c>
      <c r="G40" s="2">
        <v>35.782499999999999</v>
      </c>
      <c r="K40" s="5"/>
      <c r="L40" s="2">
        <f>1/M40</f>
        <v>2.8170204374832739E-2</v>
      </c>
      <c r="M40" s="2">
        <v>35.4985</v>
      </c>
    </row>
    <row r="41" spans="1:13" x14ac:dyDescent="0.35">
      <c r="A41" t="str">
        <f>LEFT(B41,3)</f>
        <v>TWD</v>
      </c>
      <c r="B41" t="s">
        <v>49</v>
      </c>
      <c r="C41">
        <v>0</v>
      </c>
      <c r="D41">
        <v>5</v>
      </c>
      <c r="E41" t="s">
        <v>50</v>
      </c>
      <c r="F41" s="2">
        <v>3.0599999999999999E-2</v>
      </c>
      <c r="G41" s="2">
        <f>1/F41</f>
        <v>32.679738562091508</v>
      </c>
      <c r="K41" s="5"/>
      <c r="L41" s="2">
        <f>1/M41</f>
        <v>3.0432136335970784E-2</v>
      </c>
      <c r="M41" s="2">
        <v>32.86</v>
      </c>
    </row>
    <row r="42" spans="1:13" x14ac:dyDescent="0.35">
      <c r="A42" t="s">
        <v>81</v>
      </c>
      <c r="B42" s="2" t="e">
        <f>+B40/B41</f>
        <v>#VALUE!</v>
      </c>
      <c r="F42" s="2">
        <f>1/G42</f>
        <v>2.40359192777687E-2</v>
      </c>
      <c r="G42" s="2">
        <v>41.604399999999998</v>
      </c>
      <c r="K42" s="5"/>
      <c r="L42" s="2">
        <f>1/M42</f>
        <v>2.3867373777393775E-2</v>
      </c>
      <c r="M42" s="2">
        <v>41.898200000000003</v>
      </c>
    </row>
    <row r="43" spans="1:13" ht="14.5" customHeight="1" x14ac:dyDescent="0.35">
      <c r="A43" t="str">
        <f>LEFT(B43,3)</f>
        <v>UYU</v>
      </c>
      <c r="B43" t="s">
        <v>51</v>
      </c>
      <c r="C43">
        <v>0</v>
      </c>
      <c r="D43">
        <v>5</v>
      </c>
      <c r="E43" t="s">
        <v>52</v>
      </c>
      <c r="F43" s="2">
        <v>2.3099999999999999E-2</v>
      </c>
      <c r="G43" s="2">
        <f>1/F43</f>
        <v>43.290043290043293</v>
      </c>
      <c r="K43" s="5"/>
      <c r="L43" s="2">
        <f>1/M43</f>
        <v>2.3056721841402034E-2</v>
      </c>
      <c r="M43" s="2">
        <v>43.371299999999998</v>
      </c>
    </row>
    <row r="44" spans="1:13" ht="14.5" customHeight="1" x14ac:dyDescent="0.35">
      <c r="A44" t="s">
        <v>64</v>
      </c>
      <c r="F44" s="2">
        <f>1/G44</f>
        <v>1.456664238892935E-2</v>
      </c>
      <c r="G44" s="2">
        <v>68.650000000000006</v>
      </c>
      <c r="K44" s="5"/>
      <c r="L44" s="2"/>
      <c r="M44" s="2"/>
    </row>
    <row r="45" spans="1:13" ht="14.5" customHeight="1" x14ac:dyDescent="0.35">
      <c r="A45" t="s">
        <v>78</v>
      </c>
      <c r="F45" s="2">
        <f>1/G45</f>
        <v>3.9908688919751607E-5</v>
      </c>
      <c r="G45">
        <v>25057.200000000001</v>
      </c>
      <c r="K45" s="5"/>
      <c r="L45" s="2">
        <f>1/M45</f>
        <v>3.9553989217582535E-5</v>
      </c>
      <c r="M45" s="2">
        <v>25281.9</v>
      </c>
    </row>
    <row r="46" spans="1:13" x14ac:dyDescent="0.35">
      <c r="A46" t="s">
        <v>73</v>
      </c>
      <c r="F46" s="2">
        <f>1/G46</f>
        <v>5.4025727051221793E-2</v>
      </c>
      <c r="G46" s="2">
        <v>18.509699999999999</v>
      </c>
      <c r="K46" s="5"/>
      <c r="L46" s="2">
        <f>1/M46</f>
        <v>5.3409103047523415E-2</v>
      </c>
      <c r="M46" s="2">
        <v>18.723400000000002</v>
      </c>
    </row>
    <row r="50" spans="1:13" hidden="1" x14ac:dyDescent="0.35">
      <c r="A50" t="s">
        <v>62</v>
      </c>
      <c r="F50" s="2">
        <f>+F51/F52</f>
        <v>98.498224738508767</v>
      </c>
      <c r="L50" s="2">
        <f>+L51/L52</f>
        <v>103.06407492968093</v>
      </c>
    </row>
    <row r="51" spans="1:13" hidden="1" x14ac:dyDescent="0.35">
      <c r="A51" t="s">
        <v>60</v>
      </c>
      <c r="F51" s="2">
        <v>102.645</v>
      </c>
      <c r="L51" s="2">
        <v>106.627</v>
      </c>
    </row>
    <row r="52" spans="1:13" hidden="1" x14ac:dyDescent="0.35">
      <c r="A52" t="s">
        <v>61</v>
      </c>
      <c r="F52" s="2">
        <f>+F16</f>
        <v>1.0421</v>
      </c>
      <c r="L52" s="2">
        <f>+L16</f>
        <v>1.03457</v>
      </c>
      <c r="M52" s="2"/>
    </row>
  </sheetData>
  <sortState ref="A5:M46">
    <sortCondition ref="A5:A46"/>
  </sortState>
  <mergeCells count="2">
    <mergeCell ref="F1:G1"/>
    <mergeCell ref="L1:M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TUP_FX_RATES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Ramos, Steve</dc:creator>
  <cp:lastModifiedBy>Ramos, Steve</cp:lastModifiedBy>
  <dcterms:created xsi:type="dcterms:W3CDTF">2025-01-31T13:09:33Z</dcterms:created>
  <dcterms:modified xsi:type="dcterms:W3CDTF">2025-01-31T20:07:51Z</dcterms:modified>
</cp:coreProperties>
</file>